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6" tabRatio="621" activeTab="0"/>
  </bookViews>
  <sheets>
    <sheet name="отчет" sheetId="1" r:id="rId1"/>
  </sheets>
  <definedNames>
    <definedName name="_xlnm.Print_Titles" localSheetId="0">'отчет'!$6:$8</definedName>
  </definedNames>
  <calcPr fullCalcOnLoad="1"/>
</workbook>
</file>

<file path=xl/sharedStrings.xml><?xml version="1.0" encoding="utf-8"?>
<sst xmlns="http://schemas.openxmlformats.org/spreadsheetml/2006/main" count="73" uniqueCount="65">
  <si>
    <t>Приложение №1</t>
  </si>
  <si>
    <t>ОТЧЕТ</t>
  </si>
  <si>
    <r>
      <t xml:space="preserve">     об исполнении бюджета по доходам </t>
    </r>
    <r>
      <rPr>
        <sz val="14"/>
        <rFont val="Arial Cyr"/>
        <family val="2"/>
      </rPr>
      <t xml:space="preserve">Шепсинского сельского </t>
    </r>
    <r>
      <rPr>
        <b/>
        <sz val="14"/>
        <rFont val="Arial Cyr"/>
        <family val="2"/>
      </rPr>
      <t>поселения</t>
    </r>
  </si>
  <si>
    <t>тыс. руб.</t>
  </si>
  <si>
    <t>Наименование доходов</t>
  </si>
  <si>
    <t>% исполнения годовых бюджетных назначений</t>
  </si>
  <si>
    <t>Возврат по арендной плате за землю в том числе:</t>
  </si>
  <si>
    <t>норматив отчисления (%)</t>
  </si>
  <si>
    <t>Бюджет</t>
  </si>
  <si>
    <t>Факт</t>
  </si>
  <si>
    <t xml:space="preserve">по  договорам  по субъекту  с января по апрель включительно </t>
  </si>
  <si>
    <t>регулировка  платежей</t>
  </si>
  <si>
    <t>1. НАЛОГОВЫЕ ДОХОДЫ:</t>
  </si>
  <si>
    <t xml:space="preserve">Налог на доходы физических лиц 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</si>
  <si>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</si>
  <si>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</si>
  <si>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Налоги на имущество всего: в т.ч.</t>
  </si>
  <si>
    <t>х</t>
  </si>
  <si>
    <t>Налог на имущество физических лиц</t>
  </si>
  <si>
    <t>Транспортный налог всего: в том числе</t>
  </si>
  <si>
    <t xml:space="preserve">Транспортный налог с организаций </t>
  </si>
  <si>
    <t>Транспортный налог с физ. лиц</t>
  </si>
  <si>
    <t>Земельный налог всего: в том числе</t>
  </si>
  <si>
    <t>Земельный налог,по п 1 п 1</t>
  </si>
  <si>
    <t xml:space="preserve">Земельный налог, по п 2 п1 </t>
  </si>
  <si>
    <t>Госпошлина</t>
  </si>
  <si>
    <t>Задолженность и перерасчеты по отмененным налогам</t>
  </si>
  <si>
    <t xml:space="preserve">2. НЕНАЛОГОВЫЕ ДОХОДЫ </t>
  </si>
  <si>
    <t xml:space="preserve"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</t>
  </si>
  <si>
    <t xml:space="preserve">Арендная плата за земли после разграничения  государственной собственности  на землю и поступления от продажи права на заключение договоров аренды </t>
  </si>
  <si>
    <t>Доходы от сдачи в аренду имущества</t>
  </si>
  <si>
    <t>Платежи  МУП</t>
  </si>
  <si>
    <t>Доходы от продажи материальных и нематериальных активов всего, в т.ч.:</t>
  </si>
  <si>
    <t>доходы от реализации имущества и квартир</t>
  </si>
  <si>
    <t>доходы от продажи земельных участков</t>
  </si>
  <si>
    <t>Штрафы, санкции, возмещение ущерба</t>
  </si>
  <si>
    <t>50/100</t>
  </si>
  <si>
    <t>Прочие неналоговые доходы всего</t>
  </si>
  <si>
    <t>Невыясненные поступления</t>
  </si>
  <si>
    <t>Прочие неналоговые доходы</t>
  </si>
  <si>
    <t>ИТОГО НАЛОГОВЫЕ И НЕНАЛОГОВЫЕ ДОХОДЫ</t>
  </si>
  <si>
    <t>Прочие безвозмездные поступления</t>
  </si>
  <si>
    <t>Источники финансирования (продажа акций)</t>
  </si>
  <si>
    <t>ИТОГО  ДОХОДОВ</t>
  </si>
  <si>
    <t>Шепсинского сельского поселения</t>
  </si>
  <si>
    <t>Туапсинского района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</si>
  <si>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поселениям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</si>
  <si>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</si>
  <si>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финансов, бюджета и экономики</t>
  </si>
  <si>
    <t>Бюджет на 2019 год откорректированный</t>
  </si>
  <si>
    <t>ожидаемая оценка 2019</t>
  </si>
  <si>
    <t>Ведущий специалист отдела</t>
  </si>
  <si>
    <t>Д.А. Приходько</t>
  </si>
  <si>
    <t>Плата по соглашениям об установлении сервитута в отношении земельных участков после разграничения государсвенной собственности на землю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</si>
  <si>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</si>
  <si>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</si>
  <si>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Глава</t>
  </si>
  <si>
    <t>В.Н. Вареник</t>
  </si>
  <si>
    <t>2019 г.</t>
  </si>
  <si>
    <t>2020г.</t>
  </si>
  <si>
    <t>факт 2019года</t>
  </si>
  <si>
    <t>фактическое исполнение 01.02.2019</t>
  </si>
  <si>
    <t>2020 год</t>
  </si>
  <si>
    <t>на 01.02.2020</t>
  </si>
  <si>
    <t>темп роста % поступления доходов на отчетную дату 2020/2019 гг.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</si>
</sst>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;\-#,##0"/>
    <numFmt numFmtId="174" formatCode="0.000"/>
    <numFmt numFmtId="175" formatCode="0.0000"/>
    <numFmt numFmtId="176" formatCode="#,##0.00&quot;р.&quot;"/>
    <numFmt numFmtId="177" formatCode="0.00000"/>
    <numFmt numFmtId="178" formatCode="0.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00"/>
  </numFmts>
  <fonts count="6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i/>
      <sz val="8"/>
      <color indexed="23"/>
      <name val="Arial Cyr"/>
      <family val="2"/>
    </font>
    <font>
      <sz val="11"/>
      <color indexed="8"/>
      <name val="Calibri"/>
      <family val="2"/>
    </font>
    <font>
      <sz val="10"/>
      <color indexed="6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b/>
      <sz val="13"/>
      <name val="Arial Cyr"/>
      <family val="2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49" fontId="0" fillId="29" borderId="3">
      <alignment horizontal="left" vertical="top"/>
      <protection/>
    </xf>
    <xf numFmtId="49" fontId="2" fillId="0" borderId="3">
      <alignment horizontal="left" vertical="top"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" fillId="0" borderId="0">
      <alignment horizontal="left" vertical="top"/>
      <protection/>
    </xf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49" fontId="5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2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12" xfId="0" applyFont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12" fillId="0" borderId="13" xfId="0" applyFont="1" applyBorder="1" applyAlignment="1" applyProtection="1">
      <alignment vertical="center" wrapText="1"/>
      <protection locked="0"/>
    </xf>
    <xf numFmtId="17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5" fillId="41" borderId="3" xfId="0" applyFont="1" applyFill="1" applyBorder="1" applyAlignment="1">
      <alignment horizontal="justify" vertical="top" wrapText="1"/>
    </xf>
    <xf numFmtId="0" fontId="14" fillId="0" borderId="14" xfId="0" applyFont="1" applyBorder="1" applyAlignment="1">
      <alignment wrapText="1"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2" fontId="18" fillId="42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19" fillId="0" borderId="13" xfId="0" applyFont="1" applyBorder="1" applyAlignment="1" applyProtection="1">
      <alignment vertical="center" wrapText="1"/>
      <protection/>
    </xf>
    <xf numFmtId="2" fontId="13" fillId="42" borderId="15" xfId="0" applyNumberFormat="1" applyFont="1" applyFill="1" applyBorder="1" applyAlignment="1" applyProtection="1">
      <alignment horizontal="right" vertical="center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7" fillId="0" borderId="13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0" fillId="0" borderId="17" xfId="0" applyFont="1" applyBorder="1" applyAlignment="1">
      <alignment vertical="top" wrapText="1"/>
    </xf>
    <xf numFmtId="2" fontId="10" fillId="42" borderId="1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2" fontId="14" fillId="42" borderId="19" xfId="0" applyNumberFormat="1" applyFont="1" applyFill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2" fontId="14" fillId="42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Font="1" applyBorder="1" applyAlignment="1">
      <alignment vertical="center" wrapText="1"/>
    </xf>
    <xf numFmtId="2" fontId="14" fillId="42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vertical="top" wrapText="1"/>
    </xf>
    <xf numFmtId="0" fontId="14" fillId="0" borderId="13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2" fontId="13" fillId="42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13" fillId="0" borderId="16" xfId="0" applyFont="1" applyBorder="1" applyAlignment="1" applyProtection="1">
      <alignment vertical="center" wrapText="1"/>
      <protection locked="0"/>
    </xf>
    <xf numFmtId="2" fontId="13" fillId="42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vertical="center" wrapText="1"/>
      <protection locked="0"/>
    </xf>
    <xf numFmtId="2" fontId="14" fillId="42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2" fillId="41" borderId="23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14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4" fillId="0" borderId="24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2" fontId="11" fillId="0" borderId="26" xfId="0" applyNumberFormat="1" applyFont="1" applyBorder="1" applyAlignment="1">
      <alignment vertical="center"/>
    </xf>
    <xf numFmtId="2" fontId="10" fillId="0" borderId="27" xfId="0" applyNumberFormat="1" applyFont="1" applyBorder="1" applyAlignment="1">
      <alignment/>
    </xf>
    <xf numFmtId="2" fontId="14" fillId="0" borderId="25" xfId="0" applyNumberFormat="1" applyFont="1" applyBorder="1" applyAlignment="1">
      <alignment vertical="center"/>
    </xf>
    <xf numFmtId="2" fontId="22" fillId="0" borderId="26" xfId="0" applyNumberFormat="1" applyFont="1" applyBorder="1" applyAlignment="1">
      <alignment vertical="center"/>
    </xf>
    <xf numFmtId="2" fontId="0" fillId="0" borderId="26" xfId="0" applyNumberFormat="1" applyFon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6" fillId="0" borderId="26" xfId="0" applyNumberFormat="1" applyFont="1" applyBorder="1" applyAlignment="1">
      <alignment vertical="center"/>
    </xf>
    <xf numFmtId="2" fontId="14" fillId="0" borderId="27" xfId="0" applyNumberFormat="1" applyFont="1" applyBorder="1" applyAlignment="1">
      <alignment vertical="center"/>
    </xf>
    <xf numFmtId="2" fontId="0" fillId="0" borderId="24" xfId="0" applyNumberFormat="1" applyFont="1" applyBorder="1" applyAlignment="1">
      <alignment vertical="center"/>
    </xf>
    <xf numFmtId="2" fontId="0" fillId="0" borderId="28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/>
    </xf>
    <xf numFmtId="1" fontId="13" fillId="42" borderId="29" xfId="0" applyNumberFormat="1" applyFont="1" applyFill="1" applyBorder="1" applyAlignment="1" applyProtection="1">
      <alignment horizontal="center" vertical="center" wrapText="1"/>
      <protection/>
    </xf>
    <xf numFmtId="1" fontId="13" fillId="42" borderId="30" xfId="0" applyNumberFormat="1" applyFont="1" applyFill="1" applyBorder="1" applyAlignment="1" applyProtection="1">
      <alignment horizontal="center" vertical="center"/>
      <protection locked="0"/>
    </xf>
    <xf numFmtId="1" fontId="12" fillId="42" borderId="30" xfId="0" applyNumberFormat="1" applyFont="1" applyFill="1" applyBorder="1" applyAlignment="1" applyProtection="1">
      <alignment horizontal="center" vertical="center"/>
      <protection/>
    </xf>
    <xf numFmtId="1" fontId="18" fillId="42" borderId="30" xfId="0" applyNumberFormat="1" applyFont="1" applyFill="1" applyBorder="1" applyAlignment="1" applyProtection="1">
      <alignment horizontal="center" vertical="center"/>
      <protection/>
    </xf>
    <xf numFmtId="1" fontId="13" fillId="42" borderId="30" xfId="0" applyNumberFormat="1" applyFont="1" applyFill="1" applyBorder="1" applyAlignment="1" applyProtection="1">
      <alignment horizontal="center" vertical="center"/>
      <protection/>
    </xf>
    <xf numFmtId="1" fontId="10" fillId="42" borderId="30" xfId="0" applyNumberFormat="1" applyFont="1" applyFill="1" applyBorder="1" applyAlignment="1" applyProtection="1">
      <alignment horizontal="center" vertical="center"/>
      <protection locked="0"/>
    </xf>
    <xf numFmtId="1" fontId="13" fillId="42" borderId="29" xfId="0" applyNumberFormat="1" applyFont="1" applyFill="1" applyBorder="1" applyAlignment="1" applyProtection="1">
      <alignment horizontal="center" vertical="center" wrapText="1"/>
      <protection locked="0"/>
    </xf>
    <xf numFmtId="1" fontId="13" fillId="42" borderId="31" xfId="0" applyNumberFormat="1" applyFont="1" applyFill="1" applyBorder="1" applyAlignment="1" applyProtection="1">
      <alignment horizontal="center" vertical="center" wrapText="1"/>
      <protection locked="0"/>
    </xf>
    <xf numFmtId="1" fontId="13" fillId="42" borderId="32" xfId="0" applyNumberFormat="1" applyFont="1" applyFill="1" applyBorder="1" applyAlignment="1" applyProtection="1">
      <alignment horizontal="center" vertical="center"/>
      <protection locked="0"/>
    </xf>
    <xf numFmtId="1" fontId="14" fillId="42" borderId="30" xfId="0" applyNumberFormat="1" applyFont="1" applyFill="1" applyBorder="1" applyAlignment="1" applyProtection="1">
      <alignment horizontal="center" vertical="center"/>
      <protection locked="0"/>
    </xf>
    <xf numFmtId="1" fontId="13" fillId="42" borderId="33" xfId="0" applyNumberFormat="1" applyFont="1" applyFill="1" applyBorder="1" applyAlignment="1" applyProtection="1">
      <alignment horizontal="center" vertical="center"/>
      <protection locked="0"/>
    </xf>
    <xf numFmtId="1" fontId="23" fillId="42" borderId="29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/>
    </xf>
    <xf numFmtId="1" fontId="23" fillId="0" borderId="0" xfId="0" applyNumberFormat="1" applyFont="1" applyBorder="1" applyAlignment="1">
      <alignment horizontal="center"/>
    </xf>
    <xf numFmtId="1" fontId="11" fillId="41" borderId="34" xfId="0" applyNumberFormat="1" applyFont="1" applyFill="1" applyBorder="1" applyAlignment="1">
      <alignment horizontal="center" vertical="center" wrapText="1"/>
    </xf>
    <xf numFmtId="1" fontId="13" fillId="41" borderId="35" xfId="0" applyNumberFormat="1" applyFont="1" applyFill="1" applyBorder="1" applyAlignment="1" applyProtection="1">
      <alignment horizontal="center" vertical="center"/>
      <protection locked="0"/>
    </xf>
    <xf numFmtId="1" fontId="18" fillId="41" borderId="35" xfId="0" applyNumberFormat="1" applyFont="1" applyFill="1" applyBorder="1" applyAlignment="1" applyProtection="1">
      <alignment horizontal="center" vertical="center"/>
      <protection/>
    </xf>
    <xf numFmtId="1" fontId="13" fillId="41" borderId="35" xfId="0" applyNumberFormat="1" applyFont="1" applyFill="1" applyBorder="1" applyAlignment="1" applyProtection="1">
      <alignment horizontal="center" vertical="center"/>
      <protection/>
    </xf>
    <xf numFmtId="1" fontId="13" fillId="41" borderId="36" xfId="0" applyNumberFormat="1" applyFont="1" applyFill="1" applyBorder="1" applyAlignment="1" applyProtection="1">
      <alignment horizontal="center" vertical="center"/>
      <protection locked="0"/>
    </xf>
    <xf numFmtId="1" fontId="13" fillId="41" borderId="37" xfId="0" applyNumberFormat="1" applyFont="1" applyFill="1" applyBorder="1" applyAlignment="1" applyProtection="1">
      <alignment horizontal="center" vertical="center"/>
      <protection locked="0"/>
    </xf>
    <xf numFmtId="1" fontId="14" fillId="41" borderId="35" xfId="0" applyNumberFormat="1" applyFont="1" applyFill="1" applyBorder="1" applyAlignment="1" applyProtection="1">
      <alignment horizontal="center" vertical="center"/>
      <protection locked="0"/>
    </xf>
    <xf numFmtId="1" fontId="13" fillId="41" borderId="3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Border="1" applyAlignment="1">
      <alignment/>
    </xf>
    <xf numFmtId="172" fontId="0" fillId="0" borderId="0" xfId="0" applyNumberFormat="1" applyAlignment="1">
      <alignment vertical="center"/>
    </xf>
    <xf numFmtId="1" fontId="12" fillId="41" borderId="37" xfId="0" applyNumberFormat="1" applyFont="1" applyFill="1" applyBorder="1" applyAlignment="1" applyProtection="1">
      <alignment horizontal="center" vertical="center"/>
      <protection/>
    </xf>
    <xf numFmtId="2" fontId="12" fillId="0" borderId="38" xfId="0" applyNumberFormat="1" applyFont="1" applyBorder="1" applyAlignment="1">
      <alignment vertical="center"/>
    </xf>
    <xf numFmtId="2" fontId="12" fillId="0" borderId="24" xfId="0" applyNumberFormat="1" applyFont="1" applyFill="1" applyBorder="1" applyAlignment="1" applyProtection="1">
      <alignment horizontal="right" vertical="center" wrapText="1"/>
      <protection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2" fontId="13" fillId="0" borderId="26" xfId="0" applyNumberFormat="1" applyFont="1" applyFill="1" applyBorder="1" applyAlignment="1" applyProtection="1">
      <alignment horizontal="right" vertical="center"/>
      <protection/>
    </xf>
    <xf numFmtId="2" fontId="12" fillId="0" borderId="40" xfId="0" applyNumberFormat="1" applyFont="1" applyFill="1" applyBorder="1" applyAlignment="1" applyProtection="1">
      <alignment horizontal="right" vertical="center"/>
      <protection locked="0"/>
    </xf>
    <xf numFmtId="2" fontId="8" fillId="0" borderId="24" xfId="0" applyNumberFormat="1" applyFont="1" applyFill="1" applyBorder="1" applyAlignment="1" applyProtection="1">
      <alignment horizontal="right" vertical="center"/>
      <protection locked="0"/>
    </xf>
    <xf numFmtId="2" fontId="13" fillId="43" borderId="26" xfId="0" applyNumberFormat="1" applyFont="1" applyFill="1" applyBorder="1" applyAlignment="1" applyProtection="1">
      <alignment horizontal="right" vertical="center"/>
      <protection/>
    </xf>
    <xf numFmtId="2" fontId="12" fillId="43" borderId="24" xfId="0" applyNumberFormat="1" applyFont="1" applyFill="1" applyBorder="1" applyAlignment="1" applyProtection="1">
      <alignment horizontal="right" vertical="center" wrapText="1"/>
      <protection/>
    </xf>
    <xf numFmtId="2" fontId="13" fillId="44" borderId="26" xfId="0" applyNumberFormat="1" applyFont="1" applyFill="1" applyBorder="1" applyAlignment="1" applyProtection="1">
      <alignment horizontal="right" vertical="center"/>
      <protection/>
    </xf>
    <xf numFmtId="2" fontId="13" fillId="42" borderId="26" xfId="0" applyNumberFormat="1" applyFont="1" applyFill="1" applyBorder="1" applyAlignment="1" applyProtection="1">
      <alignment horizontal="right" vertical="center"/>
      <protection locked="0"/>
    </xf>
    <xf numFmtId="2" fontId="12" fillId="44" borderId="40" xfId="0" applyNumberFormat="1" applyFont="1" applyFill="1" applyBorder="1" applyAlignment="1" applyProtection="1">
      <alignment horizontal="right" vertical="center"/>
      <protection locked="0"/>
    </xf>
    <xf numFmtId="2" fontId="8" fillId="44" borderId="24" xfId="0" applyNumberFormat="1" applyFont="1" applyFill="1" applyBorder="1" applyAlignment="1" applyProtection="1">
      <alignment horizontal="right" vertical="center"/>
      <protection locked="0"/>
    </xf>
    <xf numFmtId="2" fontId="13" fillId="0" borderId="3" xfId="0" applyNumberFormat="1" applyFont="1" applyFill="1" applyBorder="1" applyAlignment="1" applyProtection="1">
      <alignment horizontal="right" vertical="center"/>
      <protection/>
    </xf>
    <xf numFmtId="2" fontId="18" fillId="0" borderId="3" xfId="0" applyNumberFormat="1" applyFont="1" applyFill="1" applyBorder="1" applyAlignment="1" applyProtection="1">
      <alignment horizontal="right" vertical="center"/>
      <protection/>
    </xf>
    <xf numFmtId="2" fontId="14" fillId="0" borderId="3" xfId="0" applyNumberFormat="1" applyFont="1" applyFill="1" applyBorder="1" applyAlignment="1" applyProtection="1">
      <alignment horizontal="right" vertical="center"/>
      <protection locked="0"/>
    </xf>
    <xf numFmtId="2" fontId="12" fillId="0" borderId="35" xfId="0" applyNumberFormat="1" applyFont="1" applyFill="1" applyBorder="1" applyAlignment="1" applyProtection="1">
      <alignment horizontal="right" vertical="center" wrapText="1"/>
      <protection/>
    </xf>
    <xf numFmtId="2" fontId="18" fillId="0" borderId="35" xfId="0" applyNumberFormat="1" applyFont="1" applyFill="1" applyBorder="1" applyAlignment="1" applyProtection="1">
      <alignment horizontal="right" vertical="center" wrapText="1"/>
      <protection/>
    </xf>
    <xf numFmtId="2" fontId="20" fillId="0" borderId="35" xfId="0" applyNumberFormat="1" applyFont="1" applyFill="1" applyBorder="1" applyAlignment="1" applyProtection="1">
      <alignment horizontal="right" vertical="center" wrapText="1"/>
      <protection/>
    </xf>
    <xf numFmtId="2" fontId="21" fillId="0" borderId="35" xfId="0" applyNumberFormat="1" applyFont="1" applyFill="1" applyBorder="1" applyAlignment="1" applyProtection="1">
      <alignment horizontal="right" vertical="center" wrapText="1"/>
      <protection/>
    </xf>
    <xf numFmtId="2" fontId="12" fillId="0" borderId="36" xfId="0" applyNumberFormat="1" applyFont="1" applyFill="1" applyBorder="1" applyAlignment="1" applyProtection="1">
      <alignment horizontal="right" vertical="center" wrapText="1"/>
      <protection/>
    </xf>
    <xf numFmtId="2" fontId="14" fillId="0" borderId="37" xfId="0" applyNumberFormat="1" applyFont="1" applyFill="1" applyBorder="1" applyAlignment="1" applyProtection="1">
      <alignment horizontal="right" vertical="center" wrapText="1"/>
      <protection/>
    </xf>
    <xf numFmtId="2" fontId="14" fillId="0" borderId="35" xfId="0" applyNumberFormat="1" applyFont="1" applyFill="1" applyBorder="1" applyAlignment="1" applyProtection="1">
      <alignment horizontal="right" vertical="center" wrapText="1"/>
      <protection/>
    </xf>
    <xf numFmtId="2" fontId="14" fillId="0" borderId="41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172" fontId="12" fillId="0" borderId="42" xfId="0" applyNumberFormat="1" applyFont="1" applyFill="1" applyBorder="1" applyAlignment="1" applyProtection="1">
      <alignment horizontal="right" vertical="center" wrapText="1"/>
      <protection/>
    </xf>
    <xf numFmtId="172" fontId="12" fillId="0" borderId="43" xfId="0" applyNumberFormat="1" applyFont="1" applyFill="1" applyBorder="1" applyAlignment="1" applyProtection="1">
      <alignment horizontal="right" vertical="center" wrapText="1"/>
      <protection/>
    </xf>
    <xf numFmtId="172" fontId="12" fillId="0" borderId="44" xfId="0" applyNumberFormat="1" applyFont="1" applyFill="1" applyBorder="1" applyAlignment="1" applyProtection="1">
      <alignment horizontal="right" vertical="center" wrapText="1"/>
      <protection/>
    </xf>
    <xf numFmtId="172" fontId="12" fillId="0" borderId="26" xfId="0" applyNumberFormat="1" applyFont="1" applyFill="1" applyBorder="1" applyAlignment="1" applyProtection="1">
      <alignment horizontal="right" vertical="center"/>
      <protection locked="0"/>
    </xf>
    <xf numFmtId="172" fontId="12" fillId="0" borderId="3" xfId="0" applyNumberFormat="1" applyFont="1" applyFill="1" applyBorder="1" applyAlignment="1" applyProtection="1">
      <alignment horizontal="right" vertical="center" wrapText="1"/>
      <protection/>
    </xf>
    <xf numFmtId="172" fontId="12" fillId="0" borderId="45" xfId="0" applyNumberFormat="1" applyFont="1" applyFill="1" applyBorder="1" applyAlignment="1" applyProtection="1">
      <alignment horizontal="right" vertical="center" wrapText="1"/>
      <protection/>
    </xf>
    <xf numFmtId="172" fontId="18" fillId="0" borderId="3" xfId="0" applyNumberFormat="1" applyFont="1" applyFill="1" applyBorder="1" applyAlignment="1" applyProtection="1">
      <alignment horizontal="right" vertical="center" wrapText="1"/>
      <protection/>
    </xf>
    <xf numFmtId="172" fontId="18" fillId="0" borderId="45" xfId="0" applyNumberFormat="1" applyFont="1" applyFill="1" applyBorder="1" applyAlignment="1" applyProtection="1">
      <alignment horizontal="right" vertical="center" wrapText="1"/>
      <protection/>
    </xf>
    <xf numFmtId="172" fontId="20" fillId="0" borderId="3" xfId="0" applyNumberFormat="1" applyFont="1" applyFill="1" applyBorder="1" applyAlignment="1" applyProtection="1">
      <alignment horizontal="right" vertical="center" wrapText="1"/>
      <protection/>
    </xf>
    <xf numFmtId="172" fontId="20" fillId="0" borderId="45" xfId="0" applyNumberFormat="1" applyFont="1" applyFill="1" applyBorder="1" applyAlignment="1" applyProtection="1">
      <alignment horizontal="right" vertical="center" wrapText="1"/>
      <protection/>
    </xf>
    <xf numFmtId="172" fontId="21" fillId="0" borderId="44" xfId="0" applyNumberFormat="1" applyFont="1" applyFill="1" applyBorder="1" applyAlignment="1" applyProtection="1">
      <alignment horizontal="right" vertical="center" wrapText="1"/>
      <protection/>
    </xf>
    <xf numFmtId="172" fontId="21" fillId="0" borderId="45" xfId="0" applyNumberFormat="1" applyFont="1" applyFill="1" applyBorder="1" applyAlignment="1" applyProtection="1">
      <alignment horizontal="right" vertical="center" wrapText="1"/>
      <protection/>
    </xf>
    <xf numFmtId="172" fontId="13" fillId="0" borderId="3" xfId="0" applyNumberFormat="1" applyFont="1" applyFill="1" applyBorder="1" applyAlignment="1" applyProtection="1">
      <alignment horizontal="right" vertical="center" wrapText="1"/>
      <protection/>
    </xf>
    <xf numFmtId="172" fontId="13" fillId="0" borderId="45" xfId="0" applyNumberFormat="1" applyFont="1" applyFill="1" applyBorder="1" applyAlignment="1" applyProtection="1">
      <alignment horizontal="right" vertical="center" wrapText="1"/>
      <protection/>
    </xf>
    <xf numFmtId="172" fontId="18" fillId="0" borderId="44" xfId="0" applyNumberFormat="1" applyFont="1" applyFill="1" applyBorder="1" applyAlignment="1" applyProtection="1">
      <alignment horizontal="right" vertical="center" wrapText="1"/>
      <protection/>
    </xf>
    <xf numFmtId="172" fontId="12" fillId="0" borderId="26" xfId="0" applyNumberFormat="1" applyFont="1" applyFill="1" applyBorder="1" applyAlignment="1" applyProtection="1">
      <alignment horizontal="right" vertical="center"/>
      <protection/>
    </xf>
    <xf numFmtId="172" fontId="12" fillId="0" borderId="46" xfId="0" applyNumberFormat="1" applyFont="1" applyFill="1" applyBorder="1" applyAlignment="1" applyProtection="1">
      <alignment horizontal="right" vertical="center" wrapText="1"/>
      <protection/>
    </xf>
    <xf numFmtId="172" fontId="14" fillId="0" borderId="20" xfId="0" applyNumberFormat="1" applyFont="1" applyFill="1" applyBorder="1" applyAlignment="1" applyProtection="1">
      <alignment horizontal="right" vertical="center" wrapText="1"/>
      <protection/>
    </xf>
    <xf numFmtId="172" fontId="14" fillId="0" borderId="47" xfId="0" applyNumberFormat="1" applyFont="1" applyFill="1" applyBorder="1" applyAlignment="1" applyProtection="1">
      <alignment horizontal="right" vertical="center" wrapText="1"/>
      <protection/>
    </xf>
    <xf numFmtId="172" fontId="14" fillId="0" borderId="3" xfId="0" applyNumberFormat="1" applyFont="1" applyFill="1" applyBorder="1" applyAlignment="1" applyProtection="1">
      <alignment horizontal="right" vertical="center" wrapText="1"/>
      <protection/>
    </xf>
    <xf numFmtId="172" fontId="14" fillId="0" borderId="48" xfId="0" applyNumberFormat="1" applyFont="1" applyFill="1" applyBorder="1" applyAlignment="1" applyProtection="1">
      <alignment horizontal="right" vertical="center" wrapText="1"/>
      <protection/>
    </xf>
    <xf numFmtId="172" fontId="14" fillId="0" borderId="45" xfId="0" applyNumberFormat="1" applyFont="1" applyFill="1" applyBorder="1" applyAlignment="1" applyProtection="1">
      <alignment horizontal="right" vertical="center" wrapText="1"/>
      <protection/>
    </xf>
    <xf numFmtId="172" fontId="13" fillId="0" borderId="26" xfId="0" applyNumberFormat="1" applyFont="1" applyFill="1" applyBorder="1" applyAlignment="1" applyProtection="1">
      <alignment horizontal="right" vertical="center"/>
      <protection locked="0"/>
    </xf>
    <xf numFmtId="172" fontId="18" fillId="0" borderId="26" xfId="0" applyNumberFormat="1" applyFont="1" applyFill="1" applyBorder="1" applyAlignment="1" applyProtection="1">
      <alignment horizontal="right" vertical="center"/>
      <protection locked="0"/>
    </xf>
    <xf numFmtId="172" fontId="14" fillId="0" borderId="49" xfId="0" applyNumberFormat="1" applyFont="1" applyFill="1" applyBorder="1" applyAlignment="1" applyProtection="1">
      <alignment horizontal="right" vertical="center" wrapText="1"/>
      <protection/>
    </xf>
    <xf numFmtId="172" fontId="14" fillId="0" borderId="50" xfId="0" applyNumberFormat="1" applyFont="1" applyFill="1" applyBorder="1" applyAlignment="1" applyProtection="1">
      <alignment horizontal="right" vertical="center" wrapText="1"/>
      <protection/>
    </xf>
    <xf numFmtId="172" fontId="14" fillId="0" borderId="4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3" fillId="0" borderId="26" xfId="0" applyNumberFormat="1" applyFont="1" applyFill="1" applyBorder="1" applyAlignment="1" applyProtection="1">
      <alignment horizontal="right" vertical="center"/>
      <protection locked="0"/>
    </xf>
    <xf numFmtId="2" fontId="12" fillId="11" borderId="24" xfId="0" applyNumberFormat="1" applyFont="1" applyFill="1" applyBorder="1" applyAlignment="1" applyProtection="1">
      <alignment horizontal="right" vertical="center" wrapText="1"/>
      <protection/>
    </xf>
    <xf numFmtId="2" fontId="12" fillId="45" borderId="3" xfId="0" applyNumberFormat="1" applyFont="1" applyFill="1" applyBorder="1" applyAlignment="1" applyProtection="1">
      <alignment horizontal="right" vertical="center"/>
      <protection locked="0"/>
    </xf>
    <xf numFmtId="2" fontId="13" fillId="11" borderId="26" xfId="0" applyNumberFormat="1" applyFont="1" applyFill="1" applyBorder="1" applyAlignment="1" applyProtection="1">
      <alignment horizontal="right" vertical="center"/>
      <protection/>
    </xf>
    <xf numFmtId="2" fontId="18" fillId="45" borderId="3" xfId="0" applyNumberFormat="1" applyFont="1" applyFill="1" applyBorder="1" applyAlignment="1" applyProtection="1">
      <alignment horizontal="right" vertical="center"/>
      <protection/>
    </xf>
    <xf numFmtId="2" fontId="13" fillId="11" borderId="3" xfId="0" applyNumberFormat="1" applyFont="1" applyFill="1" applyBorder="1" applyAlignment="1" applyProtection="1">
      <alignment horizontal="right" vertical="center"/>
      <protection/>
    </xf>
    <xf numFmtId="2" fontId="18" fillId="11" borderId="3" xfId="0" applyNumberFormat="1" applyFont="1" applyFill="1" applyBorder="1" applyAlignment="1" applyProtection="1">
      <alignment horizontal="right" vertical="center"/>
      <protection/>
    </xf>
    <xf numFmtId="2" fontId="10" fillId="45" borderId="51" xfId="0" applyNumberFormat="1" applyFont="1" applyFill="1" applyBorder="1" applyAlignment="1" applyProtection="1">
      <alignment horizontal="right" vertical="center"/>
      <protection locked="0"/>
    </xf>
    <xf numFmtId="2" fontId="14" fillId="45" borderId="46" xfId="0" applyNumberFormat="1" applyFont="1" applyFill="1" applyBorder="1" applyAlignment="1" applyProtection="1">
      <alignment horizontal="right" vertical="center"/>
      <protection locked="0"/>
    </xf>
    <xf numFmtId="2" fontId="14" fillId="45" borderId="51" xfId="0" applyNumberFormat="1" applyFont="1" applyFill="1" applyBorder="1" applyAlignment="1" applyProtection="1">
      <alignment horizontal="right" vertical="center"/>
      <protection locked="0"/>
    </xf>
    <xf numFmtId="2" fontId="14" fillId="45" borderId="3" xfId="0" applyNumberFormat="1" applyFont="1" applyFill="1" applyBorder="1" applyAlignment="1" applyProtection="1">
      <alignment horizontal="right" vertical="center"/>
      <protection locked="0"/>
    </xf>
    <xf numFmtId="2" fontId="14" fillId="11" borderId="3" xfId="0" applyNumberFormat="1" applyFont="1" applyFill="1" applyBorder="1" applyAlignment="1" applyProtection="1">
      <alignment horizontal="right" vertical="center"/>
      <protection locked="0"/>
    </xf>
    <xf numFmtId="2" fontId="13" fillId="45" borderId="3" xfId="0" applyNumberFormat="1" applyFont="1" applyFill="1" applyBorder="1" applyAlignment="1" applyProtection="1">
      <alignment horizontal="right" vertical="center"/>
      <protection locked="0"/>
    </xf>
    <xf numFmtId="2" fontId="14" fillId="45" borderId="52" xfId="0" applyNumberFormat="1" applyFont="1" applyFill="1" applyBorder="1" applyAlignment="1" applyProtection="1">
      <alignment horizontal="right" vertical="center"/>
      <protection locked="0"/>
    </xf>
    <xf numFmtId="2" fontId="8" fillId="11" borderId="24" xfId="0" applyNumberFormat="1" applyFont="1" applyFill="1" applyBorder="1" applyAlignment="1" applyProtection="1">
      <alignment horizontal="right" vertical="center"/>
      <protection locked="0"/>
    </xf>
    <xf numFmtId="2" fontId="14" fillId="0" borderId="34" xfId="0" applyNumberFormat="1" applyFont="1" applyFill="1" applyBorder="1" applyAlignment="1" applyProtection="1">
      <alignment horizontal="right" vertical="center" wrapText="1"/>
      <protection/>
    </xf>
    <xf numFmtId="2" fontId="12" fillId="46" borderId="26" xfId="0" applyNumberFormat="1" applyFont="1" applyFill="1" applyBorder="1" applyAlignment="1" applyProtection="1">
      <alignment horizontal="right" vertical="center"/>
      <protection locked="0"/>
    </xf>
    <xf numFmtId="2" fontId="18" fillId="46" borderId="26" xfId="0" applyNumberFormat="1" applyFont="1" applyFill="1" applyBorder="1" applyAlignment="1" applyProtection="1">
      <alignment horizontal="right" vertical="center"/>
      <protection/>
    </xf>
    <xf numFmtId="2" fontId="13" fillId="42" borderId="26" xfId="0" applyNumberFormat="1" applyFont="1" applyFill="1" applyBorder="1" applyAlignment="1" applyProtection="1">
      <alignment horizontal="right" vertical="center"/>
      <protection/>
    </xf>
    <xf numFmtId="2" fontId="18" fillId="42" borderId="26" xfId="0" applyNumberFormat="1" applyFont="1" applyFill="1" applyBorder="1" applyAlignment="1" applyProtection="1">
      <alignment horizontal="right" vertical="center"/>
      <protection/>
    </xf>
    <xf numFmtId="2" fontId="10" fillId="46" borderId="27" xfId="0" applyNumberFormat="1" applyFont="1" applyFill="1" applyBorder="1" applyAlignment="1" applyProtection="1">
      <alignment horizontal="right"/>
      <protection locked="0"/>
    </xf>
    <xf numFmtId="2" fontId="14" fillId="46" borderId="28" xfId="0" applyNumberFormat="1" applyFont="1" applyFill="1" applyBorder="1" applyAlignment="1" applyProtection="1">
      <alignment horizontal="right" vertical="center"/>
      <protection locked="0"/>
    </xf>
    <xf numFmtId="2" fontId="14" fillId="46" borderId="27" xfId="0" applyNumberFormat="1" applyFont="1" applyFill="1" applyBorder="1" applyAlignment="1" applyProtection="1">
      <alignment horizontal="right" vertical="center"/>
      <protection locked="0"/>
    </xf>
    <xf numFmtId="2" fontId="14" fillId="46" borderId="26" xfId="0" applyNumberFormat="1" applyFont="1" applyFill="1" applyBorder="1" applyAlignment="1" applyProtection="1">
      <alignment horizontal="right" vertical="center"/>
      <protection locked="0"/>
    </xf>
    <xf numFmtId="2" fontId="13" fillId="46" borderId="26" xfId="0" applyNumberFormat="1" applyFont="1" applyFill="1" applyBorder="1" applyAlignment="1" applyProtection="1">
      <alignment horizontal="right" vertical="center"/>
      <protection locked="0"/>
    </xf>
    <xf numFmtId="2" fontId="14" fillId="46" borderId="40" xfId="0" applyNumberFormat="1" applyFont="1" applyFill="1" applyBorder="1" applyAlignment="1" applyProtection="1">
      <alignment horizontal="right" vertical="center"/>
      <protection locked="0"/>
    </xf>
    <xf numFmtId="2" fontId="8" fillId="0" borderId="24" xfId="0" applyNumberFormat="1" applyFont="1" applyFill="1" applyBorder="1" applyAlignment="1">
      <alignment horizontal="center" vertical="center"/>
    </xf>
    <xf numFmtId="2" fontId="12" fillId="0" borderId="40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 applyProtection="1">
      <alignment horizontal="right" vertical="center"/>
      <protection locked="0"/>
    </xf>
    <xf numFmtId="2" fontId="18" fillId="0" borderId="26" xfId="0" applyNumberFormat="1" applyFont="1" applyFill="1" applyBorder="1" applyAlignment="1" applyProtection="1">
      <alignment horizontal="right" vertical="center"/>
      <protection/>
    </xf>
    <xf numFmtId="2" fontId="18" fillId="0" borderId="26" xfId="0" applyNumberFormat="1" applyFont="1" applyFill="1" applyBorder="1" applyAlignment="1" applyProtection="1">
      <alignment horizontal="right" vertical="center"/>
      <protection locked="0"/>
    </xf>
    <xf numFmtId="2" fontId="12" fillId="0" borderId="26" xfId="0" applyNumberFormat="1" applyFont="1" applyFill="1" applyBorder="1" applyAlignment="1" applyProtection="1">
      <alignment horizontal="right" vertical="center"/>
      <protection/>
    </xf>
    <xf numFmtId="2" fontId="14" fillId="0" borderId="28" xfId="0" applyNumberFormat="1" applyFont="1" applyFill="1" applyBorder="1" applyAlignment="1" applyProtection="1">
      <alignment horizontal="right" vertical="center"/>
      <protection locked="0"/>
    </xf>
    <xf numFmtId="2" fontId="14" fillId="0" borderId="27" xfId="0" applyNumberFormat="1" applyFont="1" applyFill="1" applyBorder="1" applyAlignment="1" applyProtection="1">
      <alignment horizontal="right" vertical="center"/>
      <protection locked="0"/>
    </xf>
    <xf numFmtId="2" fontId="14" fillId="0" borderId="26" xfId="0" applyNumberFormat="1" applyFont="1" applyFill="1" applyBorder="1" applyAlignment="1" applyProtection="1">
      <alignment horizontal="right" vertical="center"/>
      <protection locked="0"/>
    </xf>
    <xf numFmtId="2" fontId="14" fillId="0" borderId="40" xfId="0" applyNumberFormat="1" applyFont="1" applyFill="1" applyBorder="1" applyAlignment="1" applyProtection="1">
      <alignment horizontal="right" vertical="center"/>
      <protection locked="0"/>
    </xf>
    <xf numFmtId="2" fontId="13" fillId="0" borderId="15" xfId="0" applyNumberFormat="1" applyFont="1" applyFill="1" applyBorder="1" applyAlignment="1" applyProtection="1">
      <alignment horizontal="right" vertical="center"/>
      <protection/>
    </xf>
    <xf numFmtId="2" fontId="18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53" xfId="0" applyFont="1" applyBorder="1" applyAlignment="1">
      <alignment vertical="center" wrapText="1"/>
    </xf>
    <xf numFmtId="2" fontId="14" fillId="42" borderId="53" xfId="0" applyNumberFormat="1" applyFont="1" applyFill="1" applyBorder="1" applyAlignment="1" applyProtection="1">
      <alignment horizontal="right" vertical="center"/>
      <protection locked="0"/>
    </xf>
    <xf numFmtId="2" fontId="14" fillId="0" borderId="53" xfId="0" applyNumberFormat="1" applyFont="1" applyFill="1" applyBorder="1" applyAlignment="1" applyProtection="1">
      <alignment horizontal="right" vertical="center" wrapText="1"/>
      <protection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 applyProtection="1">
      <alignment horizontal="right" vertical="center"/>
      <protection locked="0"/>
    </xf>
    <xf numFmtId="2" fontId="12" fillId="0" borderId="15" xfId="0" applyNumberFormat="1" applyFont="1" applyFill="1" applyBorder="1" applyAlignment="1" applyProtection="1">
      <alignment horizontal="right" vertical="center"/>
      <protection locked="0"/>
    </xf>
    <xf numFmtId="2" fontId="10" fillId="0" borderId="51" xfId="0" applyNumberFormat="1" applyFont="1" applyFill="1" applyBorder="1" applyAlignment="1" applyProtection="1">
      <alignment horizontal="right" vertical="center"/>
      <protection locked="0"/>
    </xf>
    <xf numFmtId="2" fontId="10" fillId="0" borderId="20" xfId="0" applyNumberFormat="1" applyFont="1" applyFill="1" applyBorder="1" applyAlignment="1" applyProtection="1">
      <alignment horizontal="right" vertical="center"/>
      <protection locked="0"/>
    </xf>
    <xf numFmtId="2" fontId="14" fillId="0" borderId="46" xfId="0" applyNumberFormat="1" applyFont="1" applyFill="1" applyBorder="1" applyAlignment="1" applyProtection="1">
      <alignment horizontal="right" vertical="center"/>
      <protection locked="0"/>
    </xf>
    <xf numFmtId="2" fontId="14" fillId="0" borderId="19" xfId="0" applyNumberFormat="1" applyFont="1" applyFill="1" applyBorder="1" applyAlignment="1" applyProtection="1">
      <alignment horizontal="right" vertical="center"/>
      <protection locked="0"/>
    </xf>
    <xf numFmtId="2" fontId="14" fillId="0" borderId="51" xfId="0" applyNumberFormat="1" applyFont="1" applyFill="1" applyBorder="1" applyAlignment="1" applyProtection="1">
      <alignment horizontal="right" vertical="center"/>
      <protection locked="0"/>
    </xf>
    <xf numFmtId="2" fontId="14" fillId="0" borderId="20" xfId="0" applyNumberFormat="1" applyFont="1" applyFill="1" applyBorder="1" applyAlignment="1" applyProtection="1">
      <alignment horizontal="right" vertical="center"/>
      <protection locked="0"/>
    </xf>
    <xf numFmtId="2" fontId="14" fillId="0" borderId="15" xfId="0" applyNumberFormat="1" applyFont="1" applyFill="1" applyBorder="1" applyAlignment="1" applyProtection="1">
      <alignment horizontal="right" vertical="center"/>
      <protection locked="0"/>
    </xf>
    <xf numFmtId="2" fontId="13" fillId="0" borderId="3" xfId="0" applyNumberFormat="1" applyFont="1" applyFill="1" applyBorder="1" applyAlignment="1" applyProtection="1">
      <alignment horizontal="right" vertical="center"/>
      <protection locked="0"/>
    </xf>
    <xf numFmtId="2" fontId="13" fillId="0" borderId="15" xfId="0" applyNumberFormat="1" applyFont="1" applyFill="1" applyBorder="1" applyAlignment="1" applyProtection="1">
      <alignment horizontal="right" vertical="center"/>
      <protection locked="0"/>
    </xf>
    <xf numFmtId="2" fontId="14" fillId="0" borderId="52" xfId="0" applyNumberFormat="1" applyFont="1" applyFill="1" applyBorder="1" applyAlignment="1" applyProtection="1">
      <alignment horizontal="right" vertical="center"/>
      <protection locked="0"/>
    </xf>
    <xf numFmtId="2" fontId="14" fillId="0" borderId="22" xfId="0" applyNumberFormat="1" applyFont="1" applyFill="1" applyBorder="1" applyAlignment="1" applyProtection="1">
      <alignment horizontal="right" vertical="center"/>
      <protection locked="0"/>
    </xf>
    <xf numFmtId="2" fontId="14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2" fontId="8" fillId="42" borderId="49" xfId="0" applyNumberFormat="1" applyFont="1" applyFill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 wrapText="1"/>
    </xf>
    <xf numFmtId="172" fontId="10" fillId="0" borderId="42" xfId="0" applyNumberFormat="1" applyFont="1" applyFill="1" applyBorder="1" applyAlignment="1">
      <alignment horizontal="center" vertical="center" wrapText="1"/>
    </xf>
    <xf numFmtId="172" fontId="2" fillId="0" borderId="4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2" fontId="2" fillId="0" borderId="24" xfId="0" applyNumberFormat="1" applyFont="1" applyBorder="1" applyAlignment="1">
      <alignment horizontal="center" vertical="center" wrapText="1"/>
    </xf>
    <xf numFmtId="1" fontId="11" fillId="42" borderId="52" xfId="0" applyNumberFormat="1" applyFont="1" applyFill="1" applyBorder="1" applyAlignment="1">
      <alignment horizontal="center" vertical="center" wrapText="1"/>
    </xf>
    <xf numFmtId="2" fontId="12" fillId="42" borderId="22" xfId="0" applyNumberFormat="1" applyFont="1" applyFill="1" applyBorder="1" applyAlignment="1">
      <alignment horizontal="center" vertical="center" wrapText="1"/>
    </xf>
    <xf numFmtId="2" fontId="12" fillId="42" borderId="24" xfId="0" applyNumberFormat="1" applyFont="1" applyFill="1" applyBorder="1" applyAlignment="1">
      <alignment horizontal="center" vertical="center" wrapText="1"/>
    </xf>
    <xf numFmtId="2" fontId="8" fillId="41" borderId="54" xfId="0" applyNumberFormat="1" applyFont="1" applyFill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 wrapText="1"/>
    </xf>
    <xf numFmtId="2" fontId="10" fillId="11" borderId="29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3" xfId="68"/>
    <cellStyle name="Отдельная ячейка" xfId="69"/>
    <cellStyle name="Отдельная ячейка - константа" xfId="70"/>
    <cellStyle name="Отдельная ячейка - константа [печать]" xfId="71"/>
    <cellStyle name="Отдельная ячейка [печать]" xfId="72"/>
    <cellStyle name="Отдельная ячейка-результат" xfId="73"/>
    <cellStyle name="Отдельная ячейка-результат [печать]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ойства элементов измерения" xfId="80"/>
    <cellStyle name="Свойства элементов измерения [печать]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Элементы осей" xfId="87"/>
    <cellStyle name="Элементы осей [печать]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57"/>
  <sheetViews>
    <sheetView tabSelected="1" zoomScale="70" zoomScaleNormal="70" zoomScalePageLayoutView="0" workbookViewId="0" topLeftCell="A1">
      <selection activeCell="A5" sqref="A5"/>
    </sheetView>
  </sheetViews>
  <sheetFormatPr defaultColWidth="9.00390625" defaultRowHeight="12.75"/>
  <cols>
    <col min="1" max="1" width="64.50390625" style="0" customWidth="1"/>
    <col min="2" max="2" width="11.00390625" style="64" customWidth="1"/>
    <col min="3" max="3" width="14.125" style="47" customWidth="1"/>
    <col min="4" max="4" width="16.00390625" style="47" customWidth="1"/>
    <col min="5" max="5" width="12.875" style="64" customWidth="1"/>
    <col min="6" max="6" width="13.625" style="114" customWidth="1"/>
    <col min="7" max="7" width="17.50390625" style="114" customWidth="1"/>
    <col min="8" max="8" width="18.50390625" style="114" customWidth="1"/>
    <col min="9" max="10" width="17.625" style="114" hidden="1" customWidth="1"/>
    <col min="11" max="11" width="17.625" style="115" customWidth="1"/>
    <col min="12" max="12" width="16.375" style="115" customWidth="1"/>
    <col min="13" max="13" width="13.50390625" style="47" hidden="1" customWidth="1"/>
    <col min="14" max="14" width="13.50390625" style="48" hidden="1" customWidth="1"/>
    <col min="15" max="15" width="7.375" style="0" customWidth="1"/>
  </cols>
  <sheetData>
    <row r="1" spans="11:12" ht="17.25">
      <c r="K1" s="205" t="s">
        <v>0</v>
      </c>
      <c r="L1" s="205"/>
    </row>
    <row r="2" spans="1:12" ht="17.2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7.25">
      <c r="A3" s="206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25.5" customHeight="1">
      <c r="A4" s="206" t="s">
        <v>63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ht="11.25" customHeight="1">
      <c r="L5" s="116" t="s">
        <v>3</v>
      </c>
    </row>
    <row r="6" spans="1:18" s="1" customFormat="1" ht="34.5" customHeight="1">
      <c r="A6" s="207" t="s">
        <v>4</v>
      </c>
      <c r="B6" s="208" t="s">
        <v>58</v>
      </c>
      <c r="C6" s="208"/>
      <c r="D6" s="208"/>
      <c r="E6" s="209" t="s">
        <v>59</v>
      </c>
      <c r="F6" s="209"/>
      <c r="G6" s="209"/>
      <c r="H6" s="209"/>
      <c r="I6" s="210" t="s">
        <v>50</v>
      </c>
      <c r="J6" s="221" t="s">
        <v>49</v>
      </c>
      <c r="K6" s="211" t="s">
        <v>5</v>
      </c>
      <c r="L6" s="212" t="s">
        <v>64</v>
      </c>
      <c r="M6" s="215" t="s">
        <v>6</v>
      </c>
      <c r="N6" s="215"/>
      <c r="R6" s="89"/>
    </row>
    <row r="7" spans="1:14" ht="20.25" customHeight="1">
      <c r="A7" s="207"/>
      <c r="B7" s="216" t="s">
        <v>7</v>
      </c>
      <c r="C7" s="217" t="s">
        <v>60</v>
      </c>
      <c r="D7" s="218" t="s">
        <v>61</v>
      </c>
      <c r="E7" s="219" t="s">
        <v>8</v>
      </c>
      <c r="F7" s="219"/>
      <c r="G7" s="219"/>
      <c r="H7" s="173" t="s">
        <v>9</v>
      </c>
      <c r="I7" s="210"/>
      <c r="J7" s="221"/>
      <c r="K7" s="211"/>
      <c r="L7" s="212"/>
      <c r="M7" s="220" t="s">
        <v>10</v>
      </c>
      <c r="N7" s="220" t="s">
        <v>11</v>
      </c>
    </row>
    <row r="8" spans="1:14" ht="48" customHeight="1" thickBot="1">
      <c r="A8" s="207"/>
      <c r="B8" s="216"/>
      <c r="C8" s="217"/>
      <c r="D8" s="218"/>
      <c r="E8" s="79" t="s">
        <v>7</v>
      </c>
      <c r="F8" s="188" t="s">
        <v>62</v>
      </c>
      <c r="G8" s="188" t="s">
        <v>63</v>
      </c>
      <c r="H8" s="174" t="s">
        <v>63</v>
      </c>
      <c r="I8" s="210"/>
      <c r="J8" s="221"/>
      <c r="K8" s="211"/>
      <c r="L8" s="212"/>
      <c r="M8" s="220"/>
      <c r="N8" s="220"/>
    </row>
    <row r="9" spans="1:14" s="3" customFormat="1" ht="20.25" customHeight="1" thickBot="1">
      <c r="A9" s="2" t="s">
        <v>12</v>
      </c>
      <c r="B9" s="65"/>
      <c r="C9" s="98">
        <f>SUM(C10+C13+C22+C12+C11)</f>
        <v>36259.00821</v>
      </c>
      <c r="D9" s="98">
        <f>SUM(D10+D13+D22+D12+D11)</f>
        <v>3071.494</v>
      </c>
      <c r="E9" s="92"/>
      <c r="F9" s="92">
        <f>SUM(F10+F13+F22+F12+F11)</f>
        <v>33955.5</v>
      </c>
      <c r="G9" s="92">
        <f>SUM(G10+G13+G22+G12+G11)</f>
        <v>2558.32</v>
      </c>
      <c r="H9" s="92">
        <f>SUM(H10+H13+H22+H12+H11)</f>
        <v>4348.90735</v>
      </c>
      <c r="I9" s="92">
        <f>SUM(I10+I13+I22+I12+I11)</f>
        <v>35822</v>
      </c>
      <c r="J9" s="148">
        <f>SUM(J10+J13+J22+J12+J11)</f>
        <v>28821</v>
      </c>
      <c r="K9" s="117">
        <f aca="true" t="shared" si="0" ref="K9:K42">H9/F9*100</f>
        <v>12.807666946444613</v>
      </c>
      <c r="L9" s="118">
        <f>SUM(H9/D9*100)</f>
        <v>141.58931614387004</v>
      </c>
      <c r="M9" s="49"/>
      <c r="N9" s="49"/>
    </row>
    <row r="10" spans="1:15" s="6" customFormat="1" ht="16.5" customHeight="1" thickBot="1">
      <c r="A10" s="4" t="s">
        <v>13</v>
      </c>
      <c r="B10" s="66">
        <v>14</v>
      </c>
      <c r="C10" s="11">
        <v>7008.40803</v>
      </c>
      <c r="D10" s="163">
        <v>220.94</v>
      </c>
      <c r="E10" s="80">
        <v>15</v>
      </c>
      <c r="F10" s="189">
        <v>7835</v>
      </c>
      <c r="G10" s="190">
        <v>320</v>
      </c>
      <c r="H10" s="175">
        <v>315.95607</v>
      </c>
      <c r="I10" s="106">
        <v>6918</v>
      </c>
      <c r="J10" s="149">
        <v>6500</v>
      </c>
      <c r="K10" s="119">
        <f t="shared" si="0"/>
        <v>4.032623739629866</v>
      </c>
      <c r="L10" s="118">
        <f aca="true" t="shared" si="1" ref="L10:L42">SUM(H10/D10*100)</f>
        <v>143.00537249932108</v>
      </c>
      <c r="M10" s="50"/>
      <c r="N10" s="50"/>
      <c r="O10" s="5"/>
    </row>
    <row r="11" spans="1:15" s="6" customFormat="1" ht="92.25" customHeight="1" thickBot="1">
      <c r="A11" s="7" t="s">
        <v>14</v>
      </c>
      <c r="B11" s="66">
        <v>0.12</v>
      </c>
      <c r="C11" s="11">
        <v>2796.8492</v>
      </c>
      <c r="D11" s="163">
        <v>262.11</v>
      </c>
      <c r="E11" s="80">
        <v>0</v>
      </c>
      <c r="F11" s="189">
        <v>3112.5</v>
      </c>
      <c r="G11" s="190">
        <v>259.32</v>
      </c>
      <c r="H11" s="175">
        <v>227.50092</v>
      </c>
      <c r="I11" s="106">
        <v>2569</v>
      </c>
      <c r="J11" s="149">
        <v>2091</v>
      </c>
      <c r="K11" s="119">
        <f t="shared" si="0"/>
        <v>7.309266506024096</v>
      </c>
      <c r="L11" s="118">
        <f t="shared" si="1"/>
        <v>86.79597115714776</v>
      </c>
      <c r="M11" s="51"/>
      <c r="N11" s="51"/>
      <c r="O11" s="5"/>
    </row>
    <row r="12" spans="1:14" s="6" customFormat="1" ht="16.5" customHeight="1">
      <c r="A12" s="8" t="s">
        <v>15</v>
      </c>
      <c r="B12" s="66">
        <v>50</v>
      </c>
      <c r="C12" s="11">
        <v>0</v>
      </c>
      <c r="D12" s="163">
        <v>0</v>
      </c>
      <c r="E12" s="80">
        <v>50</v>
      </c>
      <c r="F12" s="189">
        <v>0</v>
      </c>
      <c r="G12" s="190">
        <v>0</v>
      </c>
      <c r="H12" s="175">
        <v>0</v>
      </c>
      <c r="I12" s="106">
        <v>0</v>
      </c>
      <c r="J12" s="149">
        <v>0</v>
      </c>
      <c r="K12" s="120" t="e">
        <f t="shared" si="0"/>
        <v>#DIV/0!</v>
      </c>
      <c r="L12" s="120" t="e">
        <f t="shared" si="1"/>
        <v>#DIV/0!</v>
      </c>
      <c r="M12" s="51"/>
      <c r="N12" s="51"/>
    </row>
    <row r="13" spans="1:14" s="6" customFormat="1" ht="17.25" customHeight="1">
      <c r="A13" s="9" t="s">
        <v>16</v>
      </c>
      <c r="B13" s="67" t="s">
        <v>17</v>
      </c>
      <c r="C13" s="97">
        <f>C14+C15+C18</f>
        <v>26453.75098</v>
      </c>
      <c r="D13" s="97">
        <f aca="true" t="shared" si="2" ref="D13:J13">D14+D15+D18</f>
        <v>2588.444</v>
      </c>
      <c r="E13" s="94"/>
      <c r="F13" s="94">
        <f t="shared" si="2"/>
        <v>23008</v>
      </c>
      <c r="G13" s="94">
        <f t="shared" si="2"/>
        <v>1979</v>
      </c>
      <c r="H13" s="94">
        <f t="shared" si="2"/>
        <v>3805.4503600000003</v>
      </c>
      <c r="I13" s="94">
        <f t="shared" si="2"/>
        <v>26335</v>
      </c>
      <c r="J13" s="150">
        <f t="shared" si="2"/>
        <v>20230</v>
      </c>
      <c r="K13" s="121">
        <f t="shared" si="0"/>
        <v>16.539683414464534</v>
      </c>
      <c r="L13" s="122">
        <f t="shared" si="1"/>
        <v>147.0169090001561</v>
      </c>
      <c r="M13" s="51"/>
      <c r="N13" s="51"/>
    </row>
    <row r="14" spans="1:14" s="12" customFormat="1" ht="15">
      <c r="A14" s="10" t="s">
        <v>18</v>
      </c>
      <c r="B14" s="68">
        <v>100</v>
      </c>
      <c r="C14" s="11">
        <v>5292.23369</v>
      </c>
      <c r="D14" s="164">
        <v>65.57</v>
      </c>
      <c r="E14" s="81">
        <v>100</v>
      </c>
      <c r="F14" s="104">
        <v>6008</v>
      </c>
      <c r="G14" s="184">
        <v>65</v>
      </c>
      <c r="H14" s="176">
        <v>131.89071</v>
      </c>
      <c r="I14" s="107">
        <v>5225</v>
      </c>
      <c r="J14" s="151">
        <v>5015</v>
      </c>
      <c r="K14" s="123">
        <f t="shared" si="0"/>
        <v>2.1952514980026634</v>
      </c>
      <c r="L14" s="124">
        <f t="shared" si="1"/>
        <v>201.14489858166849</v>
      </c>
      <c r="M14" s="52"/>
      <c r="N14" s="52"/>
    </row>
    <row r="15" spans="1:14" s="12" customFormat="1" ht="18" customHeight="1" hidden="1">
      <c r="A15" s="13" t="s">
        <v>19</v>
      </c>
      <c r="B15" s="69" t="s">
        <v>17</v>
      </c>
      <c r="C15" s="14">
        <f>SUM(C16:C17)</f>
        <v>0</v>
      </c>
      <c r="D15" s="165">
        <v>0</v>
      </c>
      <c r="E15" s="82" t="s">
        <v>17</v>
      </c>
      <c r="F15" s="103">
        <f>SUM(F16:F17)</f>
        <v>0</v>
      </c>
      <c r="G15" s="183">
        <f>SUM(G16:G17)</f>
        <v>0</v>
      </c>
      <c r="H15" s="94">
        <f>SUM(H16:H17)</f>
        <v>0</v>
      </c>
      <c r="I15" s="108">
        <v>0</v>
      </c>
      <c r="J15" s="152">
        <f>SUM(J16:J17)</f>
        <v>0</v>
      </c>
      <c r="K15" s="125" t="e">
        <f t="shared" si="0"/>
        <v>#DIV/0!</v>
      </c>
      <c r="L15" s="126" t="e">
        <f t="shared" si="1"/>
        <v>#DIV/0!</v>
      </c>
      <c r="M15" s="52"/>
      <c r="N15" s="52"/>
    </row>
    <row r="16" spans="1:14" s="12" customFormat="1" ht="17.25" customHeight="1" hidden="1">
      <c r="A16" s="15" t="s">
        <v>20</v>
      </c>
      <c r="B16" s="69">
        <v>20</v>
      </c>
      <c r="C16" s="11">
        <v>0</v>
      </c>
      <c r="D16" s="166">
        <v>0</v>
      </c>
      <c r="E16" s="82">
        <v>30</v>
      </c>
      <c r="F16" s="104">
        <v>0</v>
      </c>
      <c r="G16" s="184">
        <v>0</v>
      </c>
      <c r="H16" s="176">
        <v>0</v>
      </c>
      <c r="I16" s="109">
        <v>0</v>
      </c>
      <c r="J16" s="153">
        <v>0</v>
      </c>
      <c r="K16" s="127" t="e">
        <f t="shared" si="0"/>
        <v>#DIV/0!</v>
      </c>
      <c r="L16" s="128" t="e">
        <f t="shared" si="1"/>
        <v>#DIV/0!</v>
      </c>
      <c r="M16" s="52"/>
      <c r="N16" s="52"/>
    </row>
    <row r="17" spans="1:14" s="12" customFormat="1" ht="18" customHeight="1" hidden="1">
      <c r="A17" s="15" t="s">
        <v>21</v>
      </c>
      <c r="B17" s="69">
        <v>20</v>
      </c>
      <c r="C17" s="11">
        <v>0</v>
      </c>
      <c r="D17" s="166">
        <v>0</v>
      </c>
      <c r="E17" s="82">
        <v>30</v>
      </c>
      <c r="F17" s="104">
        <v>0</v>
      </c>
      <c r="G17" s="184">
        <v>0</v>
      </c>
      <c r="H17" s="176">
        <v>0</v>
      </c>
      <c r="I17" s="109">
        <v>0</v>
      </c>
      <c r="J17" s="153">
        <v>0</v>
      </c>
      <c r="K17" s="127" t="e">
        <f t="shared" si="0"/>
        <v>#DIV/0!</v>
      </c>
      <c r="L17" s="128" t="e">
        <f t="shared" si="1"/>
        <v>#DIV/0!</v>
      </c>
      <c r="M17" s="52"/>
      <c r="N17" s="52"/>
    </row>
    <row r="18" spans="1:14" s="12" customFormat="1" ht="17.25" customHeight="1">
      <c r="A18" s="13" t="s">
        <v>22</v>
      </c>
      <c r="B18" s="69"/>
      <c r="C18" s="99">
        <f>SUM(C19:C20)</f>
        <v>21161.51729</v>
      </c>
      <c r="D18" s="99">
        <f>SUM(D19:D20)</f>
        <v>2522.874</v>
      </c>
      <c r="E18" s="94"/>
      <c r="F18" s="94">
        <f>SUM(F19:F20)</f>
        <v>17000</v>
      </c>
      <c r="G18" s="94">
        <f>SUM(G19:G20)</f>
        <v>1914</v>
      </c>
      <c r="H18" s="94">
        <f>SUM(H19:H20)</f>
        <v>3673.55965</v>
      </c>
      <c r="I18" s="94">
        <f>SUM(I19:I20)</f>
        <v>21110</v>
      </c>
      <c r="J18" s="150">
        <f>SUM(J19:J20)</f>
        <v>15215</v>
      </c>
      <c r="K18" s="129">
        <f t="shared" si="0"/>
        <v>21.609174411764705</v>
      </c>
      <c r="L18" s="130">
        <f t="shared" si="1"/>
        <v>145.61011172179033</v>
      </c>
      <c r="M18" s="52"/>
      <c r="N18" s="52"/>
    </row>
    <row r="19" spans="1:14" s="12" customFormat="1" ht="17.25" customHeight="1">
      <c r="A19" s="16" t="s">
        <v>23</v>
      </c>
      <c r="B19" s="69">
        <v>100</v>
      </c>
      <c r="C19" s="11">
        <v>3596.99983</v>
      </c>
      <c r="D19" s="164">
        <v>110.04</v>
      </c>
      <c r="E19" s="82">
        <v>100</v>
      </c>
      <c r="F19" s="104">
        <v>4300</v>
      </c>
      <c r="G19" s="184">
        <v>110</v>
      </c>
      <c r="H19" s="176">
        <v>38.64165</v>
      </c>
      <c r="I19" s="107">
        <v>3546</v>
      </c>
      <c r="J19" s="151">
        <v>3450</v>
      </c>
      <c r="K19" s="131">
        <f t="shared" si="0"/>
        <v>0.8986430232558139</v>
      </c>
      <c r="L19" s="124">
        <f t="shared" si="1"/>
        <v>35.11600327153762</v>
      </c>
      <c r="M19" s="52"/>
      <c r="N19" s="52"/>
    </row>
    <row r="20" spans="1:14" s="12" customFormat="1" ht="17.25" customHeight="1">
      <c r="A20" s="16" t="s">
        <v>24</v>
      </c>
      <c r="B20" s="69">
        <v>100</v>
      </c>
      <c r="C20" s="11">
        <v>17564.51746</v>
      </c>
      <c r="D20" s="164">
        <v>2412.834</v>
      </c>
      <c r="E20" s="82">
        <v>100</v>
      </c>
      <c r="F20" s="104">
        <v>12700</v>
      </c>
      <c r="G20" s="184">
        <v>1804</v>
      </c>
      <c r="H20" s="177">
        <v>3634.918</v>
      </c>
      <c r="I20" s="107">
        <v>17564</v>
      </c>
      <c r="J20" s="151">
        <f>11892-127</f>
        <v>11765</v>
      </c>
      <c r="K20" s="131">
        <f t="shared" si="0"/>
        <v>28.62140157480315</v>
      </c>
      <c r="L20" s="124">
        <f t="shared" si="1"/>
        <v>150.64931943100936</v>
      </c>
      <c r="M20" s="52"/>
      <c r="N20" s="52"/>
    </row>
    <row r="21" spans="1:14" s="12" customFormat="1" ht="17.25" customHeight="1">
      <c r="A21" s="17" t="s">
        <v>25</v>
      </c>
      <c r="B21" s="69">
        <v>100</v>
      </c>
      <c r="C21" s="11">
        <v>0</v>
      </c>
      <c r="D21" s="164">
        <v>0</v>
      </c>
      <c r="E21" s="82">
        <v>100</v>
      </c>
      <c r="F21" s="104">
        <v>0</v>
      </c>
      <c r="G21" s="184">
        <v>0</v>
      </c>
      <c r="H21" s="176">
        <v>0</v>
      </c>
      <c r="I21" s="107">
        <v>0</v>
      </c>
      <c r="J21" s="151">
        <v>0</v>
      </c>
      <c r="K21" s="131"/>
      <c r="L21" s="124"/>
      <c r="M21" s="52"/>
      <c r="N21" s="52"/>
    </row>
    <row r="22" spans="1:14" s="20" customFormat="1" ht="17.25" customHeight="1" thickBot="1">
      <c r="A22" s="18" t="s">
        <v>26</v>
      </c>
      <c r="B22" s="70">
        <v>100</v>
      </c>
      <c r="C22" s="19">
        <v>0</v>
      </c>
      <c r="D22" s="167">
        <v>0</v>
      </c>
      <c r="E22" s="90">
        <v>100</v>
      </c>
      <c r="F22" s="191">
        <v>0</v>
      </c>
      <c r="G22" s="192">
        <v>0</v>
      </c>
      <c r="H22" s="178">
        <v>0</v>
      </c>
      <c r="I22" s="94">
        <v>0</v>
      </c>
      <c r="J22" s="154">
        <v>0</v>
      </c>
      <c r="K22" s="132" t="e">
        <f t="shared" si="0"/>
        <v>#DIV/0!</v>
      </c>
      <c r="L22" s="132" t="e">
        <f t="shared" si="1"/>
        <v>#DIV/0!</v>
      </c>
      <c r="M22" s="53"/>
      <c r="N22" s="53"/>
    </row>
    <row r="23" spans="1:14" s="3" customFormat="1" ht="23.25" customHeight="1" thickBot="1">
      <c r="A23" s="21" t="s">
        <v>27</v>
      </c>
      <c r="B23" s="71"/>
      <c r="C23" s="93">
        <f>C24+C25+C26+C27+C28+C29+C30+C31+C32+C33+C36+C37+C41+C42</f>
        <v>1541.81394</v>
      </c>
      <c r="D23" s="93">
        <f>D24+D25+D26+D27+D30+D31+D33+D36+D37+D29+D28+D32</f>
        <v>76.594</v>
      </c>
      <c r="E23" s="93"/>
      <c r="F23" s="93">
        <f>F24+F25+F26+F27+F30+F31+F33+F36+F37+F29+F28+F32</f>
        <v>1017</v>
      </c>
      <c r="G23" s="93">
        <f>G24+G25+G26+G27+G30+G31+G33+G36+G37+G29+G28+G32</f>
        <v>78.25</v>
      </c>
      <c r="H23" s="93">
        <f>H24+H25+H26+H27+H28+H29+H30+H31+H32+H33+H36+H37+H41+H42</f>
        <v>92.82615</v>
      </c>
      <c r="I23" s="93">
        <f>I24+I25+I26+I27+I30+I31+I33+I36+I37+I29+I28+I32</f>
        <v>1539.8</v>
      </c>
      <c r="J23" s="93">
        <f>J24+J25+J26+J27+J30+J31+J33+J36+J37+J29+J28+J32</f>
        <v>1487</v>
      </c>
      <c r="K23" s="117">
        <f t="shared" si="0"/>
        <v>9.127448377581121</v>
      </c>
      <c r="L23" s="118">
        <f t="shared" si="1"/>
        <v>121.19245632817193</v>
      </c>
      <c r="M23" s="49"/>
      <c r="N23" s="49"/>
    </row>
    <row r="24" spans="1:14" s="3" customFormat="1" ht="29.25" customHeight="1">
      <c r="A24" s="22" t="s">
        <v>46</v>
      </c>
      <c r="B24" s="72">
        <v>100</v>
      </c>
      <c r="C24" s="23">
        <v>0</v>
      </c>
      <c r="D24" s="168">
        <v>0</v>
      </c>
      <c r="E24" s="83">
        <v>100</v>
      </c>
      <c r="F24" s="193">
        <v>0</v>
      </c>
      <c r="G24" s="194">
        <v>0</v>
      </c>
      <c r="H24" s="179">
        <v>0</v>
      </c>
      <c r="I24" s="110">
        <v>0</v>
      </c>
      <c r="J24" s="155">
        <v>0</v>
      </c>
      <c r="K24" s="133" t="e">
        <f t="shared" si="0"/>
        <v>#DIV/0!</v>
      </c>
      <c r="L24" s="133" t="e">
        <f t="shared" si="1"/>
        <v>#DIV/0!</v>
      </c>
      <c r="M24" s="54"/>
      <c r="N24" s="54"/>
    </row>
    <row r="25" spans="1:14" s="1" customFormat="1" ht="64.5" customHeight="1">
      <c r="A25" s="24" t="s">
        <v>28</v>
      </c>
      <c r="B25" s="73">
        <v>0</v>
      </c>
      <c r="C25" s="25">
        <v>0</v>
      </c>
      <c r="D25" s="169">
        <v>0</v>
      </c>
      <c r="E25" s="84">
        <v>0</v>
      </c>
      <c r="F25" s="195">
        <v>0</v>
      </c>
      <c r="G25" s="196">
        <v>0</v>
      </c>
      <c r="H25" s="180">
        <v>0</v>
      </c>
      <c r="I25" s="111">
        <v>0</v>
      </c>
      <c r="J25" s="156">
        <v>0</v>
      </c>
      <c r="K25" s="134" t="e">
        <f t="shared" si="0"/>
        <v>#DIV/0!</v>
      </c>
      <c r="L25" s="135" t="e">
        <f t="shared" si="1"/>
        <v>#DIV/0!</v>
      </c>
      <c r="M25" s="91"/>
      <c r="N25" s="55"/>
    </row>
    <row r="26" spans="1:14" s="1" customFormat="1" ht="44.25" customHeight="1">
      <c r="A26" s="24" t="s">
        <v>29</v>
      </c>
      <c r="B26" s="73">
        <v>0</v>
      </c>
      <c r="C26" s="25">
        <v>0</v>
      </c>
      <c r="D26" s="169">
        <v>0</v>
      </c>
      <c r="E26" s="84">
        <v>0</v>
      </c>
      <c r="F26" s="195">
        <v>0</v>
      </c>
      <c r="G26" s="196">
        <v>0</v>
      </c>
      <c r="H26" s="180">
        <v>0</v>
      </c>
      <c r="I26" s="112">
        <v>0</v>
      </c>
      <c r="J26" s="156">
        <v>0</v>
      </c>
      <c r="K26" s="136" t="e">
        <f t="shared" si="0"/>
        <v>#DIV/0!</v>
      </c>
      <c r="L26" s="137" t="e">
        <f t="shared" si="1"/>
        <v>#DIV/0!</v>
      </c>
      <c r="M26" s="56"/>
      <c r="N26" s="57"/>
    </row>
    <row r="27" spans="1:14" s="1" customFormat="1" ht="33.75" customHeight="1">
      <c r="A27" s="26" t="s">
        <v>30</v>
      </c>
      <c r="B27" s="66">
        <v>100</v>
      </c>
      <c r="C27" s="27">
        <f>924.124</f>
        <v>924.124</v>
      </c>
      <c r="D27" s="170">
        <v>6.05</v>
      </c>
      <c r="E27" s="80">
        <v>100</v>
      </c>
      <c r="F27" s="105">
        <v>918</v>
      </c>
      <c r="G27" s="197">
        <v>76.5</v>
      </c>
      <c r="H27" s="181">
        <v>76.59363</v>
      </c>
      <c r="I27" s="112">
        <v>924</v>
      </c>
      <c r="J27" s="157">
        <v>920</v>
      </c>
      <c r="K27" s="136">
        <f t="shared" si="0"/>
        <v>8.343532679738562</v>
      </c>
      <c r="L27" s="138">
        <f t="shared" si="1"/>
        <v>1266.0104132231406</v>
      </c>
      <c r="M27" s="56"/>
      <c r="N27" s="57"/>
    </row>
    <row r="28" spans="1:14" s="1" customFormat="1" ht="45">
      <c r="A28" s="185" t="s">
        <v>53</v>
      </c>
      <c r="B28" s="66">
        <v>100</v>
      </c>
      <c r="C28" s="27">
        <v>7.12949</v>
      </c>
      <c r="D28" s="170">
        <v>0</v>
      </c>
      <c r="E28" s="80">
        <v>100</v>
      </c>
      <c r="F28" s="105">
        <v>0</v>
      </c>
      <c r="G28" s="197">
        <v>0</v>
      </c>
      <c r="H28" s="181">
        <v>9.96877</v>
      </c>
      <c r="I28" s="112">
        <v>7</v>
      </c>
      <c r="J28" s="157">
        <v>7</v>
      </c>
      <c r="K28" s="136" t="e">
        <f t="shared" si="0"/>
        <v>#DIV/0!</v>
      </c>
      <c r="L28" s="138" t="e">
        <f t="shared" si="1"/>
        <v>#DIV/0!</v>
      </c>
      <c r="M28" s="56"/>
      <c r="N28" s="57"/>
    </row>
    <row r="29" spans="1:14" s="1" customFormat="1" ht="55.5" customHeight="1">
      <c r="A29" s="28" t="s">
        <v>47</v>
      </c>
      <c r="B29" s="66">
        <v>100</v>
      </c>
      <c r="C29" s="27">
        <v>192.7</v>
      </c>
      <c r="D29" s="170">
        <v>70.544</v>
      </c>
      <c r="E29" s="80">
        <v>100</v>
      </c>
      <c r="F29" s="105">
        <v>19</v>
      </c>
      <c r="G29" s="197">
        <v>0</v>
      </c>
      <c r="H29" s="181">
        <v>0</v>
      </c>
      <c r="I29" s="112">
        <v>192.7</v>
      </c>
      <c r="J29" s="157">
        <v>190</v>
      </c>
      <c r="K29" s="136">
        <f t="shared" si="0"/>
        <v>0</v>
      </c>
      <c r="L29" s="138">
        <f>SUM(H29/D29*100)</f>
        <v>0</v>
      </c>
      <c r="M29" s="56"/>
      <c r="N29" s="57"/>
    </row>
    <row r="30" spans="1:14" s="1" customFormat="1" ht="28.5" customHeight="1">
      <c r="A30" s="29" t="s">
        <v>31</v>
      </c>
      <c r="B30" s="66">
        <v>100</v>
      </c>
      <c r="C30" s="27">
        <v>0</v>
      </c>
      <c r="D30" s="170">
        <v>0</v>
      </c>
      <c r="E30" s="80">
        <v>100</v>
      </c>
      <c r="F30" s="105">
        <v>0</v>
      </c>
      <c r="G30" s="197">
        <v>0</v>
      </c>
      <c r="H30" s="181">
        <v>0</v>
      </c>
      <c r="I30" s="112">
        <v>0</v>
      </c>
      <c r="J30" s="157">
        <v>0</v>
      </c>
      <c r="K30" s="136" t="e">
        <f t="shared" si="0"/>
        <v>#DIV/0!</v>
      </c>
      <c r="L30" s="138" t="e">
        <f t="shared" si="1"/>
        <v>#DIV/0!</v>
      </c>
      <c r="M30" s="56"/>
      <c r="N30" s="57"/>
    </row>
    <row r="31" spans="1:14" s="1" customFormat="1" ht="42" customHeight="1">
      <c r="A31" s="29" t="s">
        <v>54</v>
      </c>
      <c r="B31" s="66">
        <v>100</v>
      </c>
      <c r="C31" s="27">
        <v>36</v>
      </c>
      <c r="D31" s="170">
        <v>0</v>
      </c>
      <c r="E31" s="80">
        <v>100</v>
      </c>
      <c r="F31" s="105">
        <v>50</v>
      </c>
      <c r="G31" s="197">
        <v>0</v>
      </c>
      <c r="H31" s="181">
        <v>0</v>
      </c>
      <c r="I31" s="112">
        <v>36</v>
      </c>
      <c r="J31" s="158">
        <v>30</v>
      </c>
      <c r="K31" s="136">
        <f t="shared" si="0"/>
        <v>0</v>
      </c>
      <c r="L31" s="138" t="e">
        <f t="shared" si="1"/>
        <v>#DIV/0!</v>
      </c>
      <c r="M31" s="56"/>
      <c r="N31" s="57"/>
    </row>
    <row r="32" spans="1:14" s="1" customFormat="1" ht="42" customHeight="1">
      <c r="A32" s="29" t="s">
        <v>55</v>
      </c>
      <c r="B32" s="66">
        <v>100</v>
      </c>
      <c r="C32" s="186">
        <f>126.39897+1.10536</f>
        <v>127.50433000000001</v>
      </c>
      <c r="D32" s="170">
        <v>0</v>
      </c>
      <c r="E32" s="80">
        <v>100</v>
      </c>
      <c r="F32" s="105">
        <v>0</v>
      </c>
      <c r="G32" s="197">
        <v>0</v>
      </c>
      <c r="H32" s="181">
        <v>1.26375</v>
      </c>
      <c r="I32" s="187">
        <v>126</v>
      </c>
      <c r="J32" s="158">
        <v>120</v>
      </c>
      <c r="K32" s="136" t="e">
        <f t="shared" si="0"/>
        <v>#DIV/0!</v>
      </c>
      <c r="L32" s="138" t="e">
        <f t="shared" si="1"/>
        <v>#DIV/0!</v>
      </c>
      <c r="M32" s="56"/>
      <c r="N32" s="57"/>
    </row>
    <row r="33" spans="1:14" s="32" customFormat="1" ht="38.25" customHeight="1">
      <c r="A33" s="30" t="s">
        <v>32</v>
      </c>
      <c r="B33" s="66">
        <v>100</v>
      </c>
      <c r="C33" s="100">
        <f>C34+C35</f>
        <v>22.1</v>
      </c>
      <c r="D33" s="100">
        <f>D34+D35</f>
        <v>0</v>
      </c>
      <c r="E33" s="80">
        <v>100</v>
      </c>
      <c r="F33" s="198">
        <f>F34+F35</f>
        <v>0</v>
      </c>
      <c r="G33" s="199">
        <f>G34+G35</f>
        <v>0</v>
      </c>
      <c r="H33" s="147">
        <f>H34+H35</f>
        <v>0</v>
      </c>
      <c r="I33" s="147">
        <f>I34+I35</f>
        <v>22.1</v>
      </c>
      <c r="J33" s="159">
        <f>J34+J35</f>
        <v>20</v>
      </c>
      <c r="K33" s="121" t="e">
        <f t="shared" si="0"/>
        <v>#DIV/0!</v>
      </c>
      <c r="L33" s="122" t="e">
        <f t="shared" si="1"/>
        <v>#DIV/0!</v>
      </c>
      <c r="M33" s="58"/>
      <c r="N33" s="58"/>
    </row>
    <row r="34" spans="1:14" s="1" customFormat="1" ht="21" customHeight="1">
      <c r="A34" s="29" t="s">
        <v>33</v>
      </c>
      <c r="B34" s="66">
        <v>100</v>
      </c>
      <c r="C34" s="27">
        <v>22.1</v>
      </c>
      <c r="D34" s="170">
        <v>0</v>
      </c>
      <c r="E34" s="80">
        <v>100</v>
      </c>
      <c r="F34" s="105">
        <v>0</v>
      </c>
      <c r="G34" s="197">
        <v>0</v>
      </c>
      <c r="H34" s="181">
        <v>0</v>
      </c>
      <c r="I34" s="112">
        <v>22.1</v>
      </c>
      <c r="J34" s="158">
        <v>20</v>
      </c>
      <c r="K34" s="136" t="e">
        <f t="shared" si="0"/>
        <v>#DIV/0!</v>
      </c>
      <c r="L34" s="137" t="e">
        <f t="shared" si="1"/>
        <v>#DIV/0!</v>
      </c>
      <c r="M34" s="56"/>
      <c r="N34" s="57"/>
    </row>
    <row r="35" spans="1:14" s="1" customFormat="1" ht="24" customHeight="1">
      <c r="A35" s="29" t="s">
        <v>34</v>
      </c>
      <c r="B35" s="66">
        <v>50</v>
      </c>
      <c r="C35" s="27">
        <v>0</v>
      </c>
      <c r="D35" s="170">
        <v>0</v>
      </c>
      <c r="E35" s="80">
        <v>50</v>
      </c>
      <c r="F35" s="105">
        <v>0</v>
      </c>
      <c r="G35" s="197">
        <v>0</v>
      </c>
      <c r="H35" s="181">
        <v>0</v>
      </c>
      <c r="I35" s="112">
        <v>0</v>
      </c>
      <c r="J35" s="157">
        <v>0</v>
      </c>
      <c r="K35" s="136" t="e">
        <f t="shared" si="0"/>
        <v>#DIV/0!</v>
      </c>
      <c r="L35" s="137" t="e">
        <f t="shared" si="1"/>
        <v>#DIV/0!</v>
      </c>
      <c r="M35" s="56"/>
      <c r="N35" s="57"/>
    </row>
    <row r="36" spans="1:14" s="32" customFormat="1" ht="24" customHeight="1">
      <c r="A36" s="30" t="s">
        <v>35</v>
      </c>
      <c r="B36" s="66" t="s">
        <v>36</v>
      </c>
      <c r="C36" s="31">
        <v>232.25612</v>
      </c>
      <c r="D36" s="171">
        <v>0</v>
      </c>
      <c r="E36" s="80" t="s">
        <v>36</v>
      </c>
      <c r="F36" s="198">
        <v>30</v>
      </c>
      <c r="G36" s="199">
        <v>1.75</v>
      </c>
      <c r="H36" s="147">
        <v>5</v>
      </c>
      <c r="I36" s="112">
        <v>232</v>
      </c>
      <c r="J36" s="159">
        <v>200</v>
      </c>
      <c r="K36" s="136">
        <f t="shared" si="0"/>
        <v>16.666666666666664</v>
      </c>
      <c r="L36" s="137" t="e">
        <f t="shared" si="1"/>
        <v>#DIV/0!</v>
      </c>
      <c r="M36" s="58"/>
      <c r="N36" s="58"/>
    </row>
    <row r="37" spans="1:14" s="32" customFormat="1" ht="23.25" customHeight="1">
      <c r="A37" s="33" t="s">
        <v>37</v>
      </c>
      <c r="B37" s="73">
        <v>100</v>
      </c>
      <c r="C37" s="34">
        <f>C38+C39</f>
        <v>0</v>
      </c>
      <c r="D37" s="34">
        <f>D38+D39</f>
        <v>0</v>
      </c>
      <c r="E37" s="80">
        <v>100</v>
      </c>
      <c r="F37" s="198">
        <f>F38+F39</f>
        <v>0</v>
      </c>
      <c r="G37" s="198">
        <f>G38+G39</f>
        <v>0</v>
      </c>
      <c r="H37" s="147">
        <f>H38+H39</f>
        <v>0</v>
      </c>
      <c r="I37" s="147">
        <f>I38+I39</f>
        <v>0</v>
      </c>
      <c r="J37" s="159">
        <f>J38+J39</f>
        <v>0</v>
      </c>
      <c r="K37" s="139" t="e">
        <f t="shared" si="0"/>
        <v>#DIV/0!</v>
      </c>
      <c r="L37" s="139" t="e">
        <f t="shared" si="1"/>
        <v>#DIV/0!</v>
      </c>
      <c r="M37" s="58"/>
      <c r="N37" s="58"/>
    </row>
    <row r="38" spans="1:14" s="32" customFormat="1" ht="23.25" customHeight="1">
      <c r="A38" s="35" t="s">
        <v>38</v>
      </c>
      <c r="B38" s="74"/>
      <c r="C38" s="27">
        <v>0</v>
      </c>
      <c r="D38" s="170">
        <v>0</v>
      </c>
      <c r="E38" s="85"/>
      <c r="F38" s="105">
        <v>0</v>
      </c>
      <c r="G38" s="197">
        <v>0</v>
      </c>
      <c r="H38" s="181">
        <v>0</v>
      </c>
      <c r="I38" s="112">
        <v>0</v>
      </c>
      <c r="J38" s="157">
        <v>0</v>
      </c>
      <c r="K38" s="140" t="e">
        <f t="shared" si="0"/>
        <v>#DIV/0!</v>
      </c>
      <c r="L38" s="140" t="e">
        <f t="shared" si="1"/>
        <v>#DIV/0!</v>
      </c>
      <c r="M38" s="58"/>
      <c r="N38" s="58"/>
    </row>
    <row r="39" spans="1:14" s="32" customFormat="1" ht="23.25" customHeight="1">
      <c r="A39" s="35" t="s">
        <v>39</v>
      </c>
      <c r="B39" s="74"/>
      <c r="C39" s="27">
        <v>0</v>
      </c>
      <c r="D39" s="170">
        <v>0</v>
      </c>
      <c r="E39" s="85"/>
      <c r="F39" s="105">
        <v>0</v>
      </c>
      <c r="G39" s="197">
        <v>0</v>
      </c>
      <c r="H39" s="181">
        <v>0</v>
      </c>
      <c r="I39" s="112">
        <v>0</v>
      </c>
      <c r="J39" s="157">
        <v>0</v>
      </c>
      <c r="K39" s="140" t="e">
        <f t="shared" si="0"/>
        <v>#DIV/0!</v>
      </c>
      <c r="L39" s="140" t="e">
        <f t="shared" si="1"/>
        <v>#DIV/0!</v>
      </c>
      <c r="M39" s="58"/>
      <c r="N39" s="58"/>
    </row>
    <row r="40" spans="1:14" s="3" customFormat="1" ht="19.5" customHeight="1" thickBot="1">
      <c r="A40" s="36" t="s">
        <v>40</v>
      </c>
      <c r="B40" s="75"/>
      <c r="C40" s="101">
        <f>SUM(C9+C23)</f>
        <v>37800.82215</v>
      </c>
      <c r="D40" s="101">
        <f>SUM(D9+D23)</f>
        <v>3148.088</v>
      </c>
      <c r="E40" s="95"/>
      <c r="F40" s="95">
        <f>SUM(F9+F23)</f>
        <v>34972.5</v>
      </c>
      <c r="G40" s="95">
        <f>SUM(G9+G23)</f>
        <v>2636.57</v>
      </c>
      <c r="H40" s="95">
        <f>SUM(H9+H23)</f>
        <v>4441.7335</v>
      </c>
      <c r="I40" s="95">
        <f>SUM(I9+I23)</f>
        <v>37361.8</v>
      </c>
      <c r="J40" s="95">
        <f>SUM(J9+J23)</f>
        <v>30308</v>
      </c>
      <c r="K40" s="139">
        <f t="shared" si="0"/>
        <v>12.700646222031597</v>
      </c>
      <c r="L40" s="139">
        <f t="shared" si="1"/>
        <v>141.09305394258357</v>
      </c>
      <c r="M40" s="59"/>
      <c r="N40" s="59"/>
    </row>
    <row r="41" spans="1:14" s="39" customFormat="1" ht="18" customHeight="1" thickBot="1">
      <c r="A41" s="37" t="s">
        <v>41</v>
      </c>
      <c r="B41" s="75">
        <v>100</v>
      </c>
      <c r="C41" s="38">
        <v>0</v>
      </c>
      <c r="D41" s="172">
        <v>0</v>
      </c>
      <c r="E41" s="86">
        <v>100</v>
      </c>
      <c r="F41" s="200">
        <v>0</v>
      </c>
      <c r="G41" s="201">
        <v>0</v>
      </c>
      <c r="H41" s="182">
        <v>0</v>
      </c>
      <c r="I41" s="113">
        <v>0</v>
      </c>
      <c r="J41" s="160">
        <v>0</v>
      </c>
      <c r="K41" s="141" t="e">
        <f t="shared" si="0"/>
        <v>#DIV/0!</v>
      </c>
      <c r="L41" s="142" t="e">
        <f t="shared" si="1"/>
        <v>#DIV/0!</v>
      </c>
      <c r="M41" s="60"/>
      <c r="N41" s="60"/>
    </row>
    <row r="42" spans="1:14" s="39" customFormat="1" ht="18" customHeight="1" thickBot="1">
      <c r="A42" s="40" t="s">
        <v>42</v>
      </c>
      <c r="B42" s="75">
        <v>100</v>
      </c>
      <c r="C42" s="38">
        <v>0</v>
      </c>
      <c r="D42" s="172">
        <v>0</v>
      </c>
      <c r="E42" s="86">
        <v>100</v>
      </c>
      <c r="F42" s="200">
        <v>0</v>
      </c>
      <c r="G42" s="201">
        <v>0</v>
      </c>
      <c r="H42" s="182">
        <v>0</v>
      </c>
      <c r="I42" s="162">
        <v>0</v>
      </c>
      <c r="J42" s="160">
        <v>0</v>
      </c>
      <c r="K42" s="143" t="e">
        <f t="shared" si="0"/>
        <v>#DIV/0!</v>
      </c>
      <c r="L42" s="143" t="e">
        <f t="shared" si="1"/>
        <v>#DIV/0!</v>
      </c>
      <c r="M42" s="61"/>
      <c r="N42" s="61"/>
    </row>
    <row r="43" spans="1:14" s="42" customFormat="1" ht="18" customHeight="1" thickBot="1">
      <c r="A43" s="41" t="s">
        <v>43</v>
      </c>
      <c r="B43" s="76"/>
      <c r="C43" s="102">
        <f>SUM(C40:C42)</f>
        <v>37800.82215</v>
      </c>
      <c r="D43" s="102">
        <f>SUM(D40:D42)</f>
        <v>3148.088</v>
      </c>
      <c r="E43" s="96"/>
      <c r="F43" s="96">
        <f>SUM(F40:F42)</f>
        <v>34972.5</v>
      </c>
      <c r="G43" s="96">
        <f>SUM(G40:G42)</f>
        <v>2636.57</v>
      </c>
      <c r="H43" s="96">
        <f>SUM(H40:H42)</f>
        <v>4441.7335</v>
      </c>
      <c r="I43" s="96">
        <f>SUM(I40:I42)</f>
        <v>37361.8</v>
      </c>
      <c r="J43" s="161">
        <f>SUM(J40:J42)</f>
        <v>30308</v>
      </c>
      <c r="K43" s="117">
        <f>H43/F43*100</f>
        <v>12.700646222031597</v>
      </c>
      <c r="L43" s="118">
        <f>SUM(H43/D43*100)</f>
        <v>141.09305394258357</v>
      </c>
      <c r="M43" s="62"/>
      <c r="N43" s="62"/>
    </row>
    <row r="44" spans="1:14" s="42" customFormat="1" ht="19.5" customHeight="1" hidden="1">
      <c r="A44" s="43"/>
      <c r="B44" s="77"/>
      <c r="C44" s="46"/>
      <c r="D44" s="46"/>
      <c r="E44" s="77"/>
      <c r="F44" s="202"/>
      <c r="G44" s="202"/>
      <c r="H44" s="144"/>
      <c r="I44" s="144"/>
      <c r="J44" s="144"/>
      <c r="K44" s="145"/>
      <c r="L44" s="115"/>
      <c r="M44" s="47"/>
      <c r="N44" s="63"/>
    </row>
    <row r="45" spans="1:14" s="42" customFormat="1" ht="20.25" customHeight="1" hidden="1">
      <c r="A45" s="43"/>
      <c r="B45" s="77"/>
      <c r="C45" s="46"/>
      <c r="D45" s="46"/>
      <c r="E45" s="77"/>
      <c r="F45" s="202"/>
      <c r="G45" s="202"/>
      <c r="H45" s="144"/>
      <c r="I45" s="144"/>
      <c r="J45" s="144"/>
      <c r="K45" s="145"/>
      <c r="L45" s="115"/>
      <c r="M45" s="47"/>
      <c r="N45" s="63"/>
    </row>
    <row r="46" spans="1:14" s="42" customFormat="1" ht="20.25" customHeight="1" hidden="1">
      <c r="A46" s="43"/>
      <c r="B46" s="77"/>
      <c r="C46" s="46"/>
      <c r="D46" s="63"/>
      <c r="E46" s="87"/>
      <c r="F46" s="203"/>
      <c r="G46" s="203"/>
      <c r="H46" s="144"/>
      <c r="I46" s="144"/>
      <c r="J46" s="144"/>
      <c r="K46" s="145"/>
      <c r="L46" s="115"/>
      <c r="M46" s="47"/>
      <c r="N46" s="63"/>
    </row>
    <row r="47" spans="1:14" s="42" customFormat="1" ht="20.25" customHeight="1" hidden="1">
      <c r="A47" s="43"/>
      <c r="B47" s="77"/>
      <c r="C47" s="46"/>
      <c r="D47" s="46"/>
      <c r="E47" s="77"/>
      <c r="F47" s="202"/>
      <c r="G47" s="202"/>
      <c r="H47" s="144"/>
      <c r="I47" s="144"/>
      <c r="J47" s="144"/>
      <c r="K47" s="145"/>
      <c r="L47" s="115"/>
      <c r="M47" s="47"/>
      <c r="N47" s="63"/>
    </row>
    <row r="48" spans="1:12" ht="18" customHeight="1" hidden="1">
      <c r="A48" s="43"/>
      <c r="B48" s="78"/>
      <c r="C48" s="44"/>
      <c r="D48" s="44"/>
      <c r="E48" s="88"/>
      <c r="F48" s="204"/>
      <c r="G48" s="204"/>
      <c r="H48" s="144"/>
      <c r="I48" s="146"/>
      <c r="J48" s="146"/>
      <c r="K48" s="145"/>
      <c r="L48" s="145"/>
    </row>
    <row r="49" spans="1:11" ht="0.7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</row>
    <row r="50" spans="1:4" ht="29.25" customHeight="1">
      <c r="A50" s="214" t="s">
        <v>56</v>
      </c>
      <c r="B50" s="214"/>
      <c r="C50" s="214"/>
      <c r="D50" s="214"/>
    </row>
    <row r="51" spans="1:4" ht="15" customHeight="1">
      <c r="A51" s="43" t="s">
        <v>44</v>
      </c>
      <c r="B51" s="77"/>
      <c r="C51" s="45"/>
      <c r="D51" s="46"/>
    </row>
    <row r="52" spans="1:4" ht="16.5" customHeight="1">
      <c r="A52" s="43" t="s">
        <v>45</v>
      </c>
      <c r="B52" s="77"/>
      <c r="C52" s="45"/>
      <c r="D52" s="46" t="s">
        <v>57</v>
      </c>
    </row>
    <row r="53" spans="1:4" ht="15">
      <c r="A53" s="43"/>
      <c r="B53" s="77"/>
      <c r="C53" s="45"/>
      <c r="D53" s="46"/>
    </row>
    <row r="54" spans="1:4" ht="15">
      <c r="A54" s="43" t="s">
        <v>51</v>
      </c>
      <c r="B54" s="77"/>
      <c r="C54" s="45"/>
      <c r="D54" s="46"/>
    </row>
    <row r="55" spans="1:4" ht="15">
      <c r="A55" s="43" t="s">
        <v>48</v>
      </c>
      <c r="B55" s="77"/>
      <c r="C55" s="45"/>
      <c r="D55" s="46"/>
    </row>
    <row r="56" spans="1:4" ht="15">
      <c r="A56" s="43" t="s">
        <v>44</v>
      </c>
      <c r="B56" s="77"/>
      <c r="C56" s="45"/>
      <c r="D56" s="46"/>
    </row>
    <row r="57" spans="1:4" ht="15">
      <c r="A57" s="43" t="s">
        <v>45</v>
      </c>
      <c r="B57" s="77"/>
      <c r="C57" s="45"/>
      <c r="D57" s="46" t="s">
        <v>52</v>
      </c>
    </row>
  </sheetData>
  <sheetProtection selectLockedCells="1" selectUnlockedCells="1"/>
  <mergeCells count="20">
    <mergeCell ref="A49:K49"/>
    <mergeCell ref="A50:D50"/>
    <mergeCell ref="M6:N6"/>
    <mergeCell ref="B7:B8"/>
    <mergeCell ref="C7:C8"/>
    <mergeCell ref="D7:D8"/>
    <mergeCell ref="E7:G7"/>
    <mergeCell ref="M7:M8"/>
    <mergeCell ref="N7:N8"/>
    <mergeCell ref="J6:J8"/>
    <mergeCell ref="K1:L1"/>
    <mergeCell ref="A2:L2"/>
    <mergeCell ref="A3:L3"/>
    <mergeCell ref="A4:L4"/>
    <mergeCell ref="A6:A8"/>
    <mergeCell ref="B6:D6"/>
    <mergeCell ref="E6:H6"/>
    <mergeCell ref="I6:I8"/>
    <mergeCell ref="K6:K8"/>
    <mergeCell ref="L6:L8"/>
  </mergeCells>
  <printOptions horizontalCentered="1"/>
  <pageMargins left="0.7874015748031497" right="0.1968503937007874" top="0.7874015748031497" bottom="0.7874015748031497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Freeman</cp:lastModifiedBy>
  <cp:lastPrinted>2020-02-03T10:59:42Z</cp:lastPrinted>
  <dcterms:created xsi:type="dcterms:W3CDTF">2014-11-05T14:13:04Z</dcterms:created>
  <dcterms:modified xsi:type="dcterms:W3CDTF">2020-02-18T18:08:26Z</dcterms:modified>
  <cp:category/>
  <cp:version/>
  <cp:contentType/>
  <cp:contentStatus/>
</cp:coreProperties>
</file>